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620" firstSheet="1" activeTab="1"/>
  </bookViews>
  <sheets>
    <sheet name="2022_Анджиевского АКЦИЯ" sheetId="1" state="hidden" r:id="rId1"/>
    <sheet name="2024_Анджиевского" sheetId="2" r:id="rId2"/>
    <sheet name="Многопрофильная" sheetId="3" r:id="rId3"/>
    <sheet name="Специальная" sheetId="4" r:id="rId4"/>
    <sheet name="Новогодняя программа" sheetId="5" state="hidden" r:id="rId5"/>
    <sheet name="Общетерапевтическая" sheetId="6" state="hidden" r:id="rId6"/>
    <sheet name="Специальная2020" sheetId="7" state="hidden" r:id="rId7"/>
    <sheet name="Covid 19" sheetId="8" r:id="rId8"/>
    <sheet name="Оздоровительная" sheetId="9" r:id="rId9"/>
    <sheet name="Оздоровительная2020" sheetId="10" state="hidden" r:id="rId10"/>
  </sheets>
  <definedNames>
    <definedName name="акция">#REF!</definedName>
    <definedName name="категории2012" localSheetId="0">#REF!</definedName>
    <definedName name="категории2012">#REF!</definedName>
    <definedName name="_xlnm.Print_Area" localSheetId="7">'Covid 19'!$A$1:$O$42</definedName>
  </definedNames>
  <calcPr fullCalcOnLoad="1"/>
</workbook>
</file>

<file path=xl/sharedStrings.xml><?xml version="1.0" encoding="utf-8"?>
<sst xmlns="http://schemas.openxmlformats.org/spreadsheetml/2006/main" count="1310" uniqueCount="348">
  <si>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</si>
  <si>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</si>
  <si>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</si>
  <si>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</si>
  <si>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</si>
  <si>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</si>
  <si>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Апартамент</t>
  </si>
  <si>
    <t xml:space="preserve">Период </t>
  </si>
  <si>
    <t>Доп.  место</t>
  </si>
  <si>
    <t>Основное место на ребенка от 4 до 14 лет</t>
  </si>
  <si>
    <t>Доп. место на ребенка от 4 до 14 лет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</si>
  <si>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</si>
  <si>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питание.</t>
    </r>
  </si>
  <si>
    <t>Оздоровительная*</t>
  </si>
  <si>
    <t xml:space="preserve">2К2м1к3 </t>
  </si>
  <si>
    <t>2К1м1к3</t>
  </si>
  <si>
    <t>1К2м1к3</t>
  </si>
  <si>
    <t xml:space="preserve">1К2м1к1 </t>
  </si>
  <si>
    <t xml:space="preserve">1К2м1к2 </t>
  </si>
  <si>
    <t>1К2м2к2</t>
  </si>
  <si>
    <t>1К1м1к3</t>
  </si>
  <si>
    <t>1К1м1к1</t>
  </si>
  <si>
    <t xml:space="preserve">1К1м1к2 </t>
  </si>
  <si>
    <t>А2м3к1</t>
  </si>
  <si>
    <t>№ п/п</t>
  </si>
  <si>
    <t>Наименование обследований и процедур</t>
  </si>
  <si>
    <t>Кол-во процедур на курс</t>
  </si>
  <si>
    <t>Прием врача терапевта (первичный)</t>
  </si>
  <si>
    <t>Прием врача терапевта (повторный)</t>
  </si>
  <si>
    <t>Клинический анализ крови (лейкоформула и СОЭ)</t>
  </si>
  <si>
    <t>Лечебные микроклизмы масляно-травяные</t>
  </si>
  <si>
    <t>Групповая психотерапия</t>
  </si>
  <si>
    <t>Промывания кишечника углекисло-сероводородной водой, сифонные</t>
  </si>
  <si>
    <t>или Душ Шарко</t>
  </si>
  <si>
    <t>ЛФК (групповое занятие)</t>
  </si>
  <si>
    <t>Терренкур</t>
  </si>
  <si>
    <t>Питьевая минеральная вода Ессентуки № 4 и № 17, «Ессентуки Новая»</t>
  </si>
  <si>
    <t xml:space="preserve">Оказание экстренной помощи </t>
  </si>
  <si>
    <t>Прием врача терапевта (заключит.)</t>
  </si>
  <si>
    <t>Прием врача узкой специальности</t>
  </si>
  <si>
    <t>Электрокардиограмма, регистрация в 12-ти отведениях с врачебным анализом</t>
  </si>
  <si>
    <t>Ультразвуковая  диагностика органов гепатобилиарной системы (по показаниям)</t>
  </si>
  <si>
    <t>5ед.</t>
  </si>
  <si>
    <t>Минеральные ванны натуральные (углекисло-минеральные или углекисло-сероводородные)</t>
  </si>
  <si>
    <t>Спелеотерапия</t>
  </si>
  <si>
    <t>Массаж (1,5 ед.)</t>
  </si>
  <si>
    <t>или подводный душ-массаж</t>
  </si>
  <si>
    <t>Групповая психотерапия (по показаниям)</t>
  </si>
  <si>
    <t>Лечебная физкультура (групповое занятие)</t>
  </si>
  <si>
    <t>Медикаменты</t>
  </si>
  <si>
    <t>Физиотерапевтические процедуры</t>
  </si>
  <si>
    <t>Прием врача терапевта (заключительный)</t>
  </si>
  <si>
    <t>               ПЕРЕЧЕНЬ</t>
  </si>
  <si>
    <t>обязательных видов медицинских услуг, входящих в стоимость коммерческой путевки по программе "Свободное дыхание" для номеров 1 и 2 категории 1 и 3 корпусов за исключением номеров категории Люкс и Апартамент</t>
  </si>
  <si>
    <t>Прием терапевта (заключительный)</t>
  </si>
  <si>
    <t>Спирография с медикаментозными пробами</t>
  </si>
  <si>
    <t>Электрокардиограмма (по показаниям)</t>
  </si>
  <si>
    <t>Ванны индивидуальные (солодковые,c углекислой водой и тд.)</t>
  </si>
  <si>
    <t xml:space="preserve"> Душ лечебный циркулярный</t>
  </si>
  <si>
    <t>Массаж</t>
  </si>
  <si>
    <t xml:space="preserve">или Душ-массаж, подводный </t>
  </si>
  <si>
    <t>Физиотерапевтические процедуры (магнитотерапия,индуктотермия...)</t>
  </si>
  <si>
    <t>Лечение на аппарате Тонзилор М</t>
  </si>
  <si>
    <t>Промывание миндалин лекарственными веществами</t>
  </si>
  <si>
    <t>Ингаляции (масляные+ щелочные)</t>
  </si>
  <si>
    <t>8+8</t>
  </si>
  <si>
    <t>Кислородный коктейль</t>
  </si>
  <si>
    <t>Прием врача эндокринолога (первичный)</t>
  </si>
  <si>
    <t>Прием врача эндокринолога (повторный)</t>
  </si>
  <si>
    <t>Биохимический анализ мочи (глюкоза в моче)</t>
  </si>
  <si>
    <t>Биохимический анализ крови (глюкоза в крови)</t>
  </si>
  <si>
    <t>Реовазография (по показаниям)</t>
  </si>
  <si>
    <t>Ультразвуковая  диагностика органов гепатобилиарной системы(по показаниям)</t>
  </si>
  <si>
    <t>-</t>
  </si>
  <si>
    <t>Или ингаляции ( масляная + углекисло-карбонатная)</t>
  </si>
  <si>
    <t>7+7</t>
  </si>
  <si>
    <t>или ванны солодковые</t>
  </si>
  <si>
    <t>или гидропатия</t>
  </si>
  <si>
    <t>Электрогрязь</t>
  </si>
  <si>
    <r>
      <t xml:space="preserve">               </t>
    </r>
    <r>
      <rPr>
        <b/>
        <i/>
        <sz val="12"/>
        <rFont val="Bookman Old Style"/>
        <family val="1"/>
      </rPr>
      <t>ПЕРЕЧЕНЬ</t>
    </r>
  </si>
  <si>
    <t>обязательных видов медицинских услуг, входящих в стоимость  путевки по программе "Лечение заболеваний органов пищеварения" при условии проживания в 1 и 2 категории 1 и 3 корпусов за исключением номеров категории Люкс и Апартамент</t>
  </si>
  <si>
    <t>Общий анализ мочи (с микроскопией осадка)</t>
  </si>
  <si>
    <t>Биохимический анализ крови (холестерол)</t>
  </si>
  <si>
    <t>Эзофагодуоденоскопия (по показаниям)</t>
  </si>
  <si>
    <t>Ректороманоскопия (по показаниям)</t>
  </si>
  <si>
    <t>Или спелеотерапия</t>
  </si>
  <si>
    <t>или искуственые ванны (солодковые,пароуглекислые)</t>
  </si>
  <si>
    <t>Грязевые аппликации - брюки (воротниковая зона и плечевые суставы)</t>
  </si>
  <si>
    <r>
      <rPr>
        <b/>
        <sz val="10"/>
        <rFont val="Bookman Old Style"/>
        <family val="1"/>
      </rPr>
      <t xml:space="preserve">Примечание: </t>
    </r>
    <r>
      <rPr>
        <sz val="10"/>
        <rFont val="Bookman Old Style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</t>
    </r>
  </si>
  <si>
    <r>
      <t xml:space="preserve">Примечание: </t>
    </r>
    <r>
      <rPr>
        <sz val="12"/>
        <rFont val="Times New Roman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</t>
    </r>
  </si>
  <si>
    <r>
      <t xml:space="preserve">Примечание: </t>
    </r>
    <r>
      <rPr>
        <sz val="12"/>
        <rFont val="Times New Roman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</t>
    </r>
  </si>
  <si>
    <t>Перечень</t>
  </si>
  <si>
    <t xml:space="preserve">обязательных видов медицинских услуг входящих в стоимость путевки по программе "Мужское здоровье" (лечение урологических заболеваний) при условии прживания в номерах 1 и 2 категории 1 и 3 корпусов за исключением номеров категории Люкс и Апартамент </t>
  </si>
  <si>
    <t>Прием врача уролога( первичный)</t>
  </si>
  <si>
    <t>Прием врача уролога (повторный)</t>
  </si>
  <si>
    <t>Спермограмма</t>
  </si>
  <si>
    <t>Определение тестостерона в сыворотке крови</t>
  </si>
  <si>
    <t>ПСА</t>
  </si>
  <si>
    <t xml:space="preserve">Электрокардиограмма, регистрация в 12-ти отведениях с врачебным анализом </t>
  </si>
  <si>
    <t>Ультразвуковая  диагностика предстательной железы,мочевого пузыря,объема остаточной мочи</t>
  </si>
  <si>
    <t>Физиотерапевтические процедуры - лечение на аппарате "ЯРОВИТ"</t>
  </si>
  <si>
    <t>Физиотерапевтические процедуры - лечение на аппарате "АНДРОГИН"</t>
  </si>
  <si>
    <t>Ванны искуственные иодо-бромные</t>
  </si>
  <si>
    <t>или Восходящий душ</t>
  </si>
  <si>
    <t>или электрогрязь</t>
  </si>
  <si>
    <t>Ректальные тампоны "Лимус"</t>
  </si>
  <si>
    <t>Массаж предстательной железы, ручной</t>
  </si>
  <si>
    <t>Фитотерапия; фиточай (1 порция)</t>
  </si>
  <si>
    <r>
      <t xml:space="preserve">Примечание: </t>
    </r>
    <r>
      <rPr>
        <sz val="10"/>
        <rFont val="Bookman Old Style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</t>
    </r>
  </si>
  <si>
    <t>18 дней</t>
  </si>
  <si>
    <t>Прием врача кардиолога( первичный)</t>
  </si>
  <si>
    <t>Прием врача кардиолога (повторный)</t>
  </si>
  <si>
    <t>Анализ крови (клинический)</t>
  </si>
  <si>
    <t>Анализ крови (холестерол - 1, протромбиновое время - 3, с-реактивный белок - 1)</t>
  </si>
  <si>
    <t>Электрокардиограмма</t>
  </si>
  <si>
    <t>Физиотерапевтические процедуры (парафинотерапия,озокеритолечение)</t>
  </si>
  <si>
    <t>Ингаляции (масляные + щелочные)</t>
  </si>
  <si>
    <t>9+9</t>
  </si>
  <si>
    <t>Ванны индивидуальная пароуглекислая</t>
  </si>
  <si>
    <t>или Душ лечебный циркулярный</t>
  </si>
  <si>
    <t>или Ванна вихревая 2-камерная (1 процедура)</t>
  </si>
  <si>
    <t>или Циклический массаж на аппарате «Пневмомассажер ПМ» (1 зона)</t>
  </si>
  <si>
    <t>Лечебная физкультура</t>
  </si>
  <si>
    <t>Питьевая минеральная вода Ессентуки №4 и №17, "Ессентуки Новая"</t>
  </si>
  <si>
    <t>Теренкур</t>
  </si>
  <si>
    <t>Оказание экстренной помощи и услуги общекурортных центров</t>
  </si>
  <si>
    <r>
      <t>Прием врача терапевта (повторный</t>
    </r>
    <r>
      <rPr>
        <sz val="12"/>
        <rFont val="Times New Roman"/>
        <family val="1"/>
      </rPr>
      <t>)</t>
    </r>
  </si>
  <si>
    <t>входящих в стоимость  путевки по программе "Лечение сердечно-сосудистых заболеваний", для номеров 1 и 2 категории 1 и 3 корпусов за исключением номеров категории Люкс и Апартамент.</t>
  </si>
  <si>
    <t>обязательных видов медицинских услуг, входящих в стоимость  путевки по программе "Легкая походка"  для номеров 1 и 2 категории 1 и 3 корпусов за исключением номеров категории Люкс и Апартамент.</t>
  </si>
  <si>
    <t>Реовазография</t>
  </si>
  <si>
    <t>ПДМ</t>
  </si>
  <si>
    <t>Физиотерапевтические процедуры -  электролечение,магнитотерапия</t>
  </si>
  <si>
    <t>или циклический массаж на аппарате Пневмомассажер ПМ( 1 зона )</t>
  </si>
  <si>
    <t>или ванна вихревая 2-камерная (1 процедура)</t>
  </si>
  <si>
    <t>Искуственные ванны ( иодо-бромные,с бишофитом...)</t>
  </si>
  <si>
    <t>или грязевые аппликации - брюки (воротниковая зона и плечевые суставы)</t>
  </si>
  <si>
    <t>или общая грязь</t>
  </si>
  <si>
    <t>Массаж классический (1,5 ед)</t>
  </si>
  <si>
    <t>Механотерапия (индивидуальное занятие)</t>
  </si>
  <si>
    <r>
      <t xml:space="preserve"> Примечание: </t>
    </r>
    <r>
      <rPr>
        <sz val="10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</t>
    </r>
  </si>
  <si>
    <t>или спелеотерапия</t>
  </si>
  <si>
    <t>Питьевая минеральная вода Ессентуки № 4 и № 17, "Ессентуки Новая"</t>
  </si>
  <si>
    <t>или душ лечебный циркулярный</t>
  </si>
  <si>
    <t>обязательных видов медицинских услуг, входящих в стоимость путевки по программе "Женское здоровье" для номеров 1 и 2 категории 1 и 3 корпусов за исключением номеров категории Люкс и Апартамент</t>
  </si>
  <si>
    <t>Прием врача гинеколога (первичный)</t>
  </si>
  <si>
    <t>Прием врача гинеколога (повторный)</t>
  </si>
  <si>
    <t>Исследование гинекологического мазка</t>
  </si>
  <si>
    <t>УЗИ-диагностика органов малого таза</t>
  </si>
  <si>
    <t>Гинекологическое орошение</t>
  </si>
  <si>
    <t>или вагинальные тампоны "Лимус"</t>
  </si>
  <si>
    <t>Электрофорез с лекарственными веществами</t>
  </si>
  <si>
    <t>Грязевые аппликации- трусы (чулки)</t>
  </si>
  <si>
    <t>или грязевые аппликации местные "Лимус" (2 области)</t>
  </si>
  <si>
    <t>Физиотерапевтические процедуры (магнитотерапия)</t>
  </si>
  <si>
    <t>или душ Шарко</t>
  </si>
  <si>
    <t>или ванны индивидуальные (с углекислой водой, сероводородной, солодковые)</t>
  </si>
  <si>
    <t>Прием врача уролога (первичный)</t>
  </si>
  <si>
    <t>ЭКГ</t>
  </si>
  <si>
    <t>Душ лечебный циркулярный</t>
  </si>
  <si>
    <t>Анализ мочи по Нечипоренко</t>
  </si>
  <si>
    <t>УЗИ-диагностика почек</t>
  </si>
  <si>
    <t>УЗИ-диагностика мочевого пузыря с определением остаточной мочи</t>
  </si>
  <si>
    <t>Искусственные ванны хвойно-жемчужные, с экстрактами растений</t>
  </si>
  <si>
    <t>Инстилляция в уретру и мочевой пузырь лекарственных препаратов</t>
  </si>
  <si>
    <t>Физиотерапевтиические процедуры</t>
  </si>
  <si>
    <t>обязательных видов медицинских услуг, входящих в стоимость путевки по программе "Здоровые почки" (лечение урологических заболеваний) для номеров 1 и 2 категории 1 и 3 корпусов за исключением номеров категории Люкс и Апартамент</t>
  </si>
  <si>
    <t>Прием врача психотерапевта (первичный)</t>
  </si>
  <si>
    <t>Прием врача психотерапевта (повторный)</t>
  </si>
  <si>
    <t>или ванны искусственные (солодковые, хвойно-жемчужные и т.д.)</t>
  </si>
  <si>
    <t>Физиотерапевтиические процедуры (магнитотерапия)</t>
  </si>
  <si>
    <t>Кислородный коктейль (1 порция)</t>
  </si>
  <si>
    <t>Орошение лица углекисло-сероводородной водой</t>
  </si>
  <si>
    <t>обязательных видов медицинских услуг, входящих в стоимость путевки по программе "Антистресс" для номеров 1 и 2 категории 1 и 3 корпусов за исключением номеров категории Люкс и Апартамент</t>
  </si>
  <si>
    <t>обязательных видов медицинских услуг, входящих в стоимость  путевки по программе "Лечение заболеваний эндокринной системы" для номеров 1 и 2 категории 1 и 3 корпусов за исключением номеров категории Люкс и Апартамент</t>
  </si>
  <si>
    <t>2К2м1к1</t>
  </si>
  <si>
    <t>2-мест. 3-комн. апартамент корпус №1 (ранее № 15)</t>
  </si>
  <si>
    <r>
      <t xml:space="preserve">               </t>
    </r>
    <r>
      <rPr>
        <b/>
        <i/>
        <sz val="18"/>
        <rFont val="Bookman Old Style"/>
        <family val="1"/>
      </rPr>
      <t>ПЕРЕЧЕНЬ</t>
    </r>
  </si>
  <si>
    <t>обязательных видов медицинских услуг, входящих в стоимость оздоровительной путевки для номеров 2 категории 1 и 3 корпусов</t>
  </si>
  <si>
    <t>Коктейль кислородный (1 порция)</t>
  </si>
  <si>
    <r>
      <t xml:space="preserve">     Примечание: </t>
    </r>
    <r>
      <rPr>
        <sz val="10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
     Расчет стоимости лечения должен производиться согласно графы "Стоимость лечения на 1 койко-день" и срока путевки.</t>
    </r>
  </si>
  <si>
    <t>по необходимости</t>
  </si>
  <si>
    <t>1К1м1к1У</t>
  </si>
  <si>
    <t>1К1м1к3У</t>
  </si>
  <si>
    <t>1К2м2к1</t>
  </si>
  <si>
    <t>2 Категория</t>
  </si>
  <si>
    <t>1 Категория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</si>
  <si>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</si>
  <si>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Стоимость указана на человека в сутки в рублях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</si>
  <si>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5 суток</t>
    </r>
  </si>
  <si>
    <t>Общетерапевтическая (Многопрофильная)*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</si>
  <si>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программе.</t>
    </r>
  </si>
  <si>
    <t>Специальная (Монопрофильная)*</t>
  </si>
  <si>
    <t xml:space="preserve">Программа "Специальная" (монопрофильная). Назначение программы и показание к санаторно-курортному лечению - лечение заболеваний органов пищеварения </t>
  </si>
  <si>
    <t>Общий анализ крови (без лейкоцитарной формулы и СОЭ)</t>
  </si>
  <si>
    <t>Эзофагодуоденоскопия диагностическая (по показаниям)</t>
  </si>
  <si>
    <t>Постановка клизмы очистительной, лекарственной</t>
  </si>
  <si>
    <t xml:space="preserve">Механотерапия (тренажеры) </t>
  </si>
  <si>
    <t>Или ингаляции ( лекарственная  или углекисло-карбонатная)</t>
  </si>
  <si>
    <t>4+4</t>
  </si>
  <si>
    <t>5+5</t>
  </si>
  <si>
    <t>6+6</t>
  </si>
  <si>
    <t>Ванна индивидуальная, хвойно-жемчужная или с экстрактами растений</t>
  </si>
  <si>
    <t>Грязевые аппликации местные "Лимус" (1 область)</t>
  </si>
  <si>
    <t>Гидропатия (душ лечебный циркулярный или душ восходящий)</t>
  </si>
  <si>
    <t>Лечебная физкультура (по показаниям)</t>
  </si>
  <si>
    <t>Прием медикаментов по неотложным показаниям (3 дня)</t>
  </si>
  <si>
    <r>
      <t xml:space="preserve">               </t>
    </r>
    <r>
      <rPr>
        <b/>
        <i/>
        <sz val="10"/>
        <rFont val="Bookman Old Style"/>
        <family val="1"/>
      </rPr>
      <t>ПЕРЕЧЕНЬ</t>
    </r>
  </si>
  <si>
    <r>
      <rPr>
        <b/>
        <sz val="10"/>
        <rFont val="Bookman Old Style"/>
        <family val="1"/>
      </rPr>
      <t xml:space="preserve">Примечание: </t>
    </r>
    <r>
      <rPr>
        <sz val="10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
     Расчет стоимости лечения должен производиться согласно графы "Стоимость лечения на 1 койко-день" и срока путевки.</t>
    </r>
  </si>
  <si>
    <t>2-мест. 1-комн. 2 категории корпус № 3 (ранее № 20)</t>
  </si>
  <si>
    <t>2-мест. 1-комн. 2 категории корпус № 1 (ранее № 15)</t>
  </si>
  <si>
    <t>1-мест. 1-комн. 2 категории корпус № 3 (ранее № 20)</t>
  </si>
  <si>
    <t>2-мест. 1-комн. 1 категории корпус № 3 (ранее № 20)</t>
  </si>
  <si>
    <t>2-мест. 1-комн. 1 категории корпус № 1 (ранее № 15)</t>
  </si>
  <si>
    <t>2-мест. 2-комн. 1 категории корпус № 1 (ранее № 15)</t>
  </si>
  <si>
    <t xml:space="preserve">2-мест. 1-комн. 1 категории корпус № 2 (ранее № 12) </t>
  </si>
  <si>
    <t>2-мест. 2-комн. 1 категории корпус № 2 (ранее № 12)</t>
  </si>
  <si>
    <t>1-мест. 1-комн. 1 категории корпус № 3 (ранее № 20)</t>
  </si>
  <si>
    <t>1-мест. 1-комн. 1 категории улучшенный  корпус № 3 № 104 (ранее № 20)</t>
  </si>
  <si>
    <t>1-мест. 1-комн. 1 категории корпус № 1 (ранее № 15)</t>
  </si>
  <si>
    <t>1-мест. 1-комн. 1 категории улучшенный корпус № 1                                                  (№ 204, 205, 207, 221, 225, 321) (ранее № 15)</t>
  </si>
  <si>
    <t>1-мест. 1-комн. 1 категории корпус № 2 (ранее № 12)</t>
  </si>
  <si>
    <t>1-мест. 1-комн. 1 категории улучшенный корпус № 3 № 104 (ранее № 20)</t>
  </si>
  <si>
    <t>2-мест. 2-комн. 1 ктаегории корпус № 1 (ранее № 15)</t>
  </si>
  <si>
    <t>1-мест. 1-комн. 1 категории  улучшенный корпус № 3 № 104 (ранее № 20)</t>
  </si>
  <si>
    <t>Не переставайте мечтать!</t>
  </si>
  <si>
    <r>
      <t xml:space="preserve">Встречаем новый </t>
    </r>
    <r>
      <rPr>
        <b/>
        <i/>
        <sz val="28"/>
        <color indexed="8"/>
        <rFont val="Bookman Old Style"/>
        <family val="1"/>
      </rPr>
      <t>2021</t>
    </r>
    <r>
      <rPr>
        <b/>
        <i/>
        <sz val="24"/>
        <color indexed="8"/>
        <rFont val="Bookman Old Style"/>
        <family val="1"/>
      </rPr>
      <t xml:space="preserve"> год</t>
    </r>
  </si>
  <si>
    <t>в Санатории имени Анджиевского</t>
  </si>
  <si>
    <t>с близкими и друзьями!</t>
  </si>
  <si>
    <t>Приглашаем всех, кто любит веселье, верит в чудо, удачу и исполнение желаний встретить новый год в нашем санатории и вы окажетесь в захватывающей и наполненной волшебством атмосфере, где вас ожидает насыщенная программа развлечений.</t>
  </si>
  <si>
    <t>С 22:00 до 03:00 часов вас ждет праздничное шоу:</t>
  </si>
  <si>
    <t>песни, танцы, потрясающие артисты,</t>
  </si>
  <si>
    <t>подарки от Деда Мороза, Снегурочки и бычка Яшки, интерактивные музыкальные поздравления от</t>
  </si>
  <si>
    <t>Степана Филатова – солиста краснознаменной дивизии им. Дзержинского, солистки Миланы Цакановой – лауреата конкурса «Голос России», вокальной группы «Акцент» – лауреата конкурса «Зажги свою звезду».</t>
  </si>
  <si>
    <t>В течение всего вечера веселая дискотека, развлекательная программа с гаданиями, большое количество веселых конкурсов и викторин с призами от санатория.</t>
  </si>
  <si>
    <t>Праздник будет не только зрелищным, но и вкусным!</t>
  </si>
  <si>
    <t>В меню большой ассортимент холодных и горячих закусок, горячие блюда, фрукты, десерт, напитки. Алкогольные напитки в меню не входят!</t>
  </si>
  <si>
    <t>Стоимость билетов:</t>
  </si>
  <si>
    <t xml:space="preserve"> на взрослого – 2800р,</t>
  </si>
  <si>
    <t>на ребенка – 2500р.</t>
  </si>
  <si>
    <t>Лечение органов дыхания после Covid-19*</t>
  </si>
  <si>
    <r>
      <t> </t>
    </r>
    <r>
      <rPr>
        <b/>
        <i/>
        <sz val="18"/>
        <rFont val="Bookman Old Style"/>
        <family val="1"/>
      </rPr>
      <t>ПЕРЕЧЕНЬ</t>
    </r>
  </si>
  <si>
    <t xml:space="preserve">            обязательных видов медицинских услуг</t>
  </si>
  <si>
    <t xml:space="preserve">         входящих в стоимость  путевки по реабилитационному лечению на взрослого</t>
  </si>
  <si>
    <t>Прием врачей-консультантов</t>
  </si>
  <si>
    <t>Термометрия</t>
  </si>
  <si>
    <t>Измерение массы тела</t>
  </si>
  <si>
    <t>Измерение роста</t>
  </si>
  <si>
    <t>Пульсоксиметрия</t>
  </si>
  <si>
    <t>Рентгенография легких (по показаниям)</t>
  </si>
  <si>
    <t>Спирография</t>
  </si>
  <si>
    <t>Физиотерапевтические процедуры (2-х видов с учетом сочетания эффектов)магнитолазеротерапия,электрофорез,СМТ,КВЧ</t>
  </si>
  <si>
    <t>Ингаляция индивидуальная лекарственная</t>
  </si>
  <si>
    <t>или ванны индивидуальные (с углекислой водой, хвойно-жемчужные)</t>
  </si>
  <si>
    <t>Душ-массаж подводный</t>
  </si>
  <si>
    <t>Позитивная  психотерапия (групповое занятие)</t>
  </si>
  <si>
    <t>Ароматерапия</t>
  </si>
  <si>
    <t>Классический массаж грудной клетки</t>
  </si>
  <si>
    <r>
      <rPr>
        <b/>
        <sz val="14"/>
        <rFont val="Bookman Old Style"/>
        <family val="1"/>
      </rPr>
      <t>Примечание:</t>
    </r>
    <r>
      <rPr>
        <b/>
        <sz val="12"/>
        <rFont val="Bookman Old Style"/>
        <family val="1"/>
      </rPr>
      <t xml:space="preserve"> </t>
    </r>
    <r>
      <rPr>
        <sz val="14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
     Расчет стоимости лечения должен производиться согласно графы "Стоимость лечения на 1 койко-день" и срока путевки.</t>
    </r>
  </si>
  <si>
    <t>с 10.01.2022 по 06.03.2022</t>
  </si>
  <si>
    <t>с 07.03.2022 по 29.05.2022</t>
  </si>
  <si>
    <t>с 30.05.2022 по 07.08.2022</t>
  </si>
  <si>
    <t>с 08.08.2022 по 13.11.2022</t>
  </si>
  <si>
    <t>с 14.11.2022 по 08.01.2023</t>
  </si>
  <si>
    <t>на 2022 г.</t>
  </si>
  <si>
    <t xml:space="preserve">   </t>
  </si>
  <si>
    <t xml:space="preserve">                                                                                                «__28__»__декабря__2016 года</t>
  </si>
  <si>
    <t>Программа "Общетерапевтическая" (многопрофильная). Назначение программы и показание к санаторно-курортному лечению - лечение заболеваний органов пищеварения и сопутствующих заболеваний (эндокринология, неврология, гинекология, урология (не более 2-х))</t>
  </si>
  <si>
    <t>Сумма Руб. коп.</t>
  </si>
  <si>
    <t>дня</t>
  </si>
  <si>
    <t>Стоимость 1-ой процедуры</t>
  </si>
  <si>
    <t>день</t>
  </si>
  <si>
    <t>Анализ мочи общий (анализ мочи с микроскопией осадка)</t>
  </si>
  <si>
    <t>Клинический анализ крови: общий анализ, лейкоформула, СОЭ</t>
  </si>
  <si>
    <t>Постановка клизмы очистительной, лекарственной (по показаниям)</t>
  </si>
  <si>
    <t xml:space="preserve">Физиотерапевтические процедуры </t>
  </si>
  <si>
    <t>Ингаляции ( лекарственная или углекисло-карбонатная)</t>
  </si>
  <si>
    <t>или искуственые ванны (индивидуальные с углекислой водой,солодковые,пароуглекислые и тд.)</t>
  </si>
  <si>
    <t>Грязевые аппликации (общая)</t>
  </si>
  <si>
    <t>Грязевые аппликации местные "Лимус" (3 области)</t>
  </si>
  <si>
    <t xml:space="preserve">или Гидропатия </t>
  </si>
  <si>
    <t>ИТОГО СТОИМОСТЬ ЛЕЧЕНИЯ</t>
  </si>
  <si>
    <t>обязательных видов медицинских услуг, входящих в стоимость  путевки ЛПУ "Санаторий им. Анджиевского" в 2022 году.</t>
  </si>
  <si>
    <t>дней</t>
  </si>
  <si>
    <t>обязательных видов медицинских услуг, входящих в стоимость  путевки ЛПУ "Санаторий им. Анджиевского" на 18 дней в 2022 году.</t>
  </si>
  <si>
    <t>Грязевая аппликация местная (2 область)</t>
  </si>
  <si>
    <t>Ванна индивидуальная, с бишофитом, хвойно-жемчужная или с экстрактами растений</t>
  </si>
  <si>
    <t>Или гидропатия (душ лечебный циркулярный или душ восходящий)</t>
  </si>
  <si>
    <t>2-мест. 1-комн. 2 категории корпус № 3 (ранее № 20) б/р</t>
  </si>
  <si>
    <t>1-мест. 1-комн. 2 категории корпус № 3 (ранее № 20) б/р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</si>
  <si>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cанаторий "им. Анджиевского" </t>
    </r>
    <r>
      <rPr>
        <b/>
        <sz val="14"/>
        <rFont val="Cambria"/>
        <family val="1"/>
      </rPr>
      <t>на 2022г. С учетом "</t>
    </r>
    <r>
      <rPr>
        <b/>
        <sz val="14"/>
        <color indexed="10"/>
        <rFont val="Cambria"/>
        <family val="1"/>
      </rPr>
      <t>Акции -20%</t>
    </r>
    <r>
      <rPr>
        <b/>
        <sz val="14"/>
        <rFont val="Cambria"/>
        <family val="1"/>
      </rPr>
      <t>"</t>
    </r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</si>
  <si>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cанаторий "им. Анджиевского" </t>
    </r>
    <r>
      <rPr>
        <b/>
        <sz val="14"/>
        <rFont val="Cambria"/>
        <family val="1"/>
      </rPr>
      <t>на 2022г. С учетом "</t>
    </r>
    <r>
      <rPr>
        <b/>
        <sz val="14"/>
        <color indexed="10"/>
        <rFont val="Cambria"/>
        <family val="1"/>
      </rPr>
      <t>Акции -10%</t>
    </r>
    <r>
      <rPr>
        <b/>
        <sz val="14"/>
        <rFont val="Cambria"/>
        <family val="1"/>
      </rPr>
      <t>"</t>
    </r>
  </si>
  <si>
    <t>Эзофагогастродуоденоскопия диагностическая (по показаниям)</t>
  </si>
  <si>
    <t>УЗИ органов гепатобилиарной системы (печень, желчный пузырь, желчные протоки, поджелудочная железа)</t>
  </si>
  <si>
    <t>Общий анализ крови (без лейкоцитарной формулы и СОЭ) (по показаниям)</t>
  </si>
  <si>
    <t>Электрокардиограмма, регистрация в 12-ти отведениях с врачебным анализом (по показаниям)</t>
  </si>
  <si>
    <t xml:space="preserve"> по программе: Лечение органов дыхания после перенесенной коронавирусной инфекции</t>
  </si>
  <si>
    <t>По показаниям</t>
  </si>
  <si>
    <t>подпись</t>
  </si>
  <si>
    <r>
      <t xml:space="preserve">               </t>
    </r>
    <r>
      <rPr>
        <b/>
        <i/>
        <sz val="14"/>
        <rFont val="Bookman Old Style"/>
        <family val="1"/>
      </rPr>
      <t>ПЕРЕЧЕНЬ</t>
    </r>
  </si>
  <si>
    <t>обязательных видов медицинских услуг, входящих в стоимость путевки "Оздоровительной"</t>
  </si>
  <si>
    <t>на 2022 год</t>
  </si>
  <si>
    <t>Лечебная физкультура (индивидуальное занятие) 1 занятие</t>
  </si>
  <si>
    <r>
      <t xml:space="preserve">     Примечание: </t>
    </r>
    <r>
      <rPr>
        <sz val="12"/>
        <rFont val="Bookman Old Style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</t>
    </r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</si>
  <si>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cанаторий "им. Анджиевского" </t>
    </r>
    <r>
      <rPr>
        <b/>
        <sz val="14"/>
        <rFont val="Cambria"/>
        <family val="1"/>
      </rPr>
      <t xml:space="preserve">на 2022г. </t>
    </r>
  </si>
  <si>
    <r>
      <rPr>
        <b/>
        <i/>
        <sz val="10"/>
        <color indexed="8"/>
        <rFont val="Cambria"/>
        <family val="1"/>
      </rPr>
      <t>В стоимость включено</t>
    </r>
    <r>
      <rPr>
        <sz val="10"/>
        <color indexed="8"/>
        <rFont val="Cambria"/>
        <family val="1"/>
      </rPr>
      <t>: проживание, 3-х разовое питание.</t>
    </r>
  </si>
  <si>
    <r>
      <rPr>
        <b/>
        <i/>
        <sz val="10"/>
        <color indexed="8"/>
        <rFont val="Cambria"/>
        <family val="1"/>
      </rPr>
      <t>В стоимость включено</t>
    </r>
    <r>
      <rPr>
        <sz val="10"/>
        <color indexed="8"/>
        <rFont val="Cambria"/>
        <family val="1"/>
      </rPr>
      <t>: проживание, 3-х разовое питание, лечение по назначению врача.</t>
    </r>
  </si>
  <si>
    <r>
      <rPr>
        <b/>
        <i/>
        <sz val="10"/>
        <color indexed="8"/>
        <rFont val="Cambria"/>
        <family val="1"/>
      </rPr>
      <t>В стоимость включено</t>
    </r>
    <r>
      <rPr>
        <sz val="10"/>
        <color indexed="8"/>
        <rFont val="Cambria"/>
        <family val="1"/>
      </rPr>
      <t>: проживание, 3-х разовое питание, лечение по программе.</t>
    </r>
  </si>
  <si>
    <t xml:space="preserve">3К2м1к3 </t>
  </si>
  <si>
    <t>3 Категория</t>
  </si>
  <si>
    <t xml:space="preserve">3К1м1к3 </t>
  </si>
  <si>
    <t xml:space="preserve">3К2м1к1 </t>
  </si>
  <si>
    <t xml:space="preserve">2-мест. 1-комн. 2 категории корпус № 3 </t>
  </si>
  <si>
    <t xml:space="preserve">2-мест. 1-комн. 2 категории корпус № 1 </t>
  </si>
  <si>
    <t>1-мест. 1-комн. 2 категории корпус № 3</t>
  </si>
  <si>
    <t>2-мест. 1-комн. 1 категории корпус № 3</t>
  </si>
  <si>
    <t xml:space="preserve">2-мест. 1-комн. 1 категории корпус № 1 </t>
  </si>
  <si>
    <t xml:space="preserve">2-мест. 2-комн. 1 категории корпус № 1 </t>
  </si>
  <si>
    <t>2-мест. 1-комн. 1 категории корпус № 2</t>
  </si>
  <si>
    <t xml:space="preserve">2-мест. 2-комн. 1 категории корпус № 2 </t>
  </si>
  <si>
    <t xml:space="preserve">1-мест. 1-комн. 1 категории корпус № 3 </t>
  </si>
  <si>
    <t xml:space="preserve">1-мест. 1-комн. 1 категории улучшенный  корпус № 3 № 104 </t>
  </si>
  <si>
    <t xml:space="preserve">1-мест. 1-комн. 1 категории корпус № 1 </t>
  </si>
  <si>
    <t xml:space="preserve">1-мест. 1-комн. 1 категории улучшенный корпус № 1 (№ 204, 205, 207, 221, 225, 321) </t>
  </si>
  <si>
    <t xml:space="preserve">1-мест. 1-комн. 1 категории корпус № 2 </t>
  </si>
  <si>
    <t>2-мест. 3-комн. апартамент корпус №1</t>
  </si>
  <si>
    <t xml:space="preserve">1-мест. 1-комн. 2 категории корпус № 3 </t>
  </si>
  <si>
    <t xml:space="preserve">2-мест. 1-комн. 1 категории корпус № 3 </t>
  </si>
  <si>
    <t>2-мест. 2-комн. 1 категории корпус № 1</t>
  </si>
  <si>
    <t xml:space="preserve">2-мест. 1-комн. 1 категории корпус № 2 </t>
  </si>
  <si>
    <t>1-мест. 1-комн. 1 категории улучшенный корпус № 3 № 104</t>
  </si>
  <si>
    <t xml:space="preserve">2-местный 1-комн. 3 категории корпус № 3 </t>
  </si>
  <si>
    <t xml:space="preserve">1-местный 1-комн. 3 категории корпус № 3 </t>
  </si>
  <si>
    <t xml:space="preserve">2-местный 1-комн. 3 категории корпус № 1 </t>
  </si>
  <si>
    <t>1-местный 1-комн. 3 категории корпус № 3</t>
  </si>
  <si>
    <t xml:space="preserve">2-мест. 2-комн. 1 ктаегории корпус № 1 </t>
  </si>
  <si>
    <t xml:space="preserve">1-мест. 1-комн. 1 категории  улучшенный корпус № 3 № 104 </t>
  </si>
  <si>
    <t>1-мест. 1-комн. 1 категории улучшенный корпус № 1 (№ 204, 205, 207, 221, 225, 321)</t>
  </si>
  <si>
    <t xml:space="preserve">2-мест. 3-комн. апартамент корпус №1 </t>
  </si>
  <si>
    <t>1-мест. 1-комн. 1 категории корпус № 3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</si>
  <si>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cанаторий "им. Анджиевского" </t>
    </r>
    <r>
      <rPr>
        <b/>
        <sz val="14"/>
        <rFont val="Cambria"/>
        <family val="1"/>
      </rPr>
      <t>на 2024г.</t>
    </r>
  </si>
  <si>
    <t>c 09.01.2024 по 03.03.2024</t>
  </si>
  <si>
    <t>с 04.03.2024 по 12.05.2024</t>
  </si>
  <si>
    <t>с 13.05.2024 по 01.09.2024</t>
  </si>
  <si>
    <t>с 02.09.2024 по 17.11.2024</t>
  </si>
  <si>
    <t>с 28.12.2024 по 12.01.2025</t>
  </si>
  <si>
    <t>с 18.11.2024 по 27.12.2024</t>
  </si>
  <si>
    <t>с 13.01.2025 по 02.03.2025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</si>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</sst>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р_._-;\-* #,##0\ _р_._-;_-* &quot;-&quot;\ _р_.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;[Red]#,##0"/>
    <numFmt numFmtId="188" formatCode="0;[Red]0"/>
    <numFmt numFmtId="189" formatCode="#,##0_ ;\-#,##0\ 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name val="Bookman Old Style"/>
      <family val="1"/>
    </font>
    <font>
      <b/>
      <i/>
      <sz val="10"/>
      <name val="Times New Roman"/>
      <family val="1"/>
    </font>
    <font>
      <b/>
      <i/>
      <sz val="10"/>
      <name val="Bookman Old Style"/>
      <family val="1"/>
    </font>
    <font>
      <b/>
      <sz val="10"/>
      <name val="Times New Roman"/>
      <family val="1"/>
    </font>
    <font>
      <i/>
      <sz val="10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Bookman Old Style"/>
      <family val="1"/>
    </font>
    <font>
      <sz val="12"/>
      <name val="Arial Cyr"/>
      <family val="0"/>
    </font>
    <font>
      <sz val="12"/>
      <name val="Bookman Old Style"/>
      <family val="1"/>
    </font>
    <font>
      <i/>
      <sz val="12"/>
      <name val="Bookman Old Style"/>
      <family val="1"/>
    </font>
    <font>
      <b/>
      <i/>
      <sz val="18"/>
      <name val="Times New Roman"/>
      <family val="1"/>
    </font>
    <font>
      <b/>
      <i/>
      <sz val="18"/>
      <name val="Bookman Old Style"/>
      <family val="1"/>
    </font>
    <font>
      <sz val="18"/>
      <name val="Arial Cyr"/>
      <family val="0"/>
    </font>
    <font>
      <b/>
      <i/>
      <sz val="14"/>
      <name val="Bookman Old Style"/>
      <family val="1"/>
    </font>
    <font>
      <i/>
      <sz val="10"/>
      <name val="Times New Roman"/>
      <family val="1"/>
    </font>
    <font>
      <b/>
      <i/>
      <sz val="24"/>
      <color indexed="8"/>
      <name val="Bookman Old Style"/>
      <family val="1"/>
    </font>
    <font>
      <b/>
      <i/>
      <sz val="28"/>
      <color indexed="8"/>
      <name val="Bookman Old Style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4"/>
      <name val="Times New Roman"/>
      <family val="1"/>
    </font>
    <font>
      <b/>
      <sz val="12"/>
      <name val="Bookman Old Style"/>
      <family val="1"/>
    </font>
    <font>
      <i/>
      <sz val="14"/>
      <name val="Times New Roman"/>
      <family val="1"/>
    </font>
    <font>
      <b/>
      <sz val="14"/>
      <name val="Bookman Old Style"/>
      <family val="1"/>
    </font>
    <font>
      <sz val="14"/>
      <name val="Arial Cyr"/>
      <family val="0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4"/>
      <name val="Arial Cyr"/>
      <family val="0"/>
    </font>
    <font>
      <sz val="22"/>
      <name val="Arial Cyr"/>
      <family val="0"/>
    </font>
    <font>
      <sz val="20"/>
      <name val="Bookman Old Style"/>
      <family val="1"/>
    </font>
    <font>
      <sz val="20"/>
      <name val="Arial Cyr"/>
      <family val="0"/>
    </font>
    <font>
      <sz val="11"/>
      <name val="Bookman Old Style"/>
      <family val="1"/>
    </font>
    <font>
      <i/>
      <sz val="14"/>
      <name val="Bookman Old Style"/>
      <family val="1"/>
    </font>
    <font>
      <b/>
      <i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20"/>
      <color indexed="8"/>
      <name val="Bookman Old Style"/>
      <family val="1"/>
    </font>
    <font>
      <b/>
      <i/>
      <sz val="18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6"/>
      <color indexed="8"/>
      <name val="Bookman Old Style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Cambria"/>
      <family val="1"/>
    </font>
    <font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b/>
      <i/>
      <sz val="20"/>
      <color theme="1"/>
      <name val="Bookman Old Style"/>
      <family val="1"/>
    </font>
    <font>
      <b/>
      <i/>
      <sz val="24"/>
      <color theme="1"/>
      <name val="Bookman Old Style"/>
      <family val="1"/>
    </font>
    <font>
      <b/>
      <i/>
      <sz val="18"/>
      <color theme="1"/>
      <name val="Bookman Old Style"/>
      <family val="1"/>
    </font>
    <font>
      <b/>
      <i/>
      <sz val="14"/>
      <color theme="1"/>
      <name val="Bookman Old Style"/>
      <family val="1"/>
    </font>
    <font>
      <b/>
      <i/>
      <sz val="16"/>
      <color theme="1"/>
      <name val="Bookman Old Style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0"/>
      <color rgb="FFFF0000"/>
      <name val="Cambria"/>
      <family val="1"/>
    </font>
    <font>
      <i/>
      <sz val="10"/>
      <color theme="1"/>
      <name val="Cambria"/>
      <family val="1"/>
    </font>
    <font>
      <sz val="10"/>
      <color rgb="FF00000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1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538">
    <xf numFmtId="0" fontId="0" fillId="0" borderId="0" xfId="0" applyFont="1" applyAlignment="1">
      <alignment/>
    </xf>
    <xf numFmtId="0" fontId="9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59" applyFont="1" applyBorder="1" applyAlignment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top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top" wrapText="1"/>
    </xf>
    <xf numFmtId="0" fontId="16" fillId="0" borderId="0" xfId="0" applyFont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1" fontId="17" fillId="0" borderId="21" xfId="0" applyNumberFormat="1" applyFont="1" applyBorder="1" applyAlignment="1">
      <alignment horizontal="center" vertical="top" wrapText="1"/>
    </xf>
    <xf numFmtId="1" fontId="17" fillId="0" borderId="23" xfId="0" applyNumberFormat="1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left" vertical="top" wrapText="1"/>
    </xf>
    <xf numFmtId="0" fontId="23" fillId="0" borderId="31" xfId="0" applyFont="1" applyBorder="1" applyAlignment="1">
      <alignment horizontal="left" vertical="top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00" fillId="0" borderId="0" xfId="0" applyFont="1" applyAlignment="1">
      <alignment/>
    </xf>
    <xf numFmtId="0" fontId="23" fillId="0" borderId="32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6" fillId="0" borderId="31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left" vertical="top" wrapText="1"/>
    </xf>
    <xf numFmtId="0" fontId="25" fillId="33" borderId="32" xfId="0" applyFont="1" applyFill="1" applyBorder="1" applyAlignment="1">
      <alignment horizontal="center" vertical="center" wrapText="1"/>
    </xf>
    <xf numFmtId="0" fontId="100" fillId="33" borderId="35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36" xfId="0" applyFont="1" applyBorder="1" applyAlignment="1">
      <alignment horizontal="left" vertical="top" wrapText="1"/>
    </xf>
    <xf numFmtId="2" fontId="22" fillId="34" borderId="37" xfId="0" applyNumberFormat="1" applyFont="1" applyFill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3" fillId="0" borderId="38" xfId="0" applyFont="1" applyBorder="1" applyAlignment="1">
      <alignment horizontal="left" vertical="top" wrapText="1"/>
    </xf>
    <xf numFmtId="0" fontId="23" fillId="0" borderId="38" xfId="0" applyFont="1" applyBorder="1" applyAlignment="1">
      <alignment horizontal="left" vertical="top"/>
    </xf>
    <xf numFmtId="0" fontId="23" fillId="0" borderId="38" xfId="0" applyFont="1" applyBorder="1" applyAlignment="1">
      <alignment vertical="top" wrapText="1"/>
    </xf>
    <xf numFmtId="0" fontId="22" fillId="0" borderId="39" xfId="0" applyFont="1" applyBorder="1" applyAlignment="1">
      <alignment horizontal="center" vertical="top" wrapText="1"/>
    </xf>
    <xf numFmtId="0" fontId="23" fillId="0" borderId="40" xfId="0" applyFont="1" applyBorder="1" applyAlignment="1">
      <alignment horizontal="left" vertical="top" wrapText="1"/>
    </xf>
    <xf numFmtId="0" fontId="20" fillId="0" borderId="0" xfId="0" applyFont="1" applyAlignment="1">
      <alignment wrapText="1"/>
    </xf>
    <xf numFmtId="2" fontId="22" fillId="33" borderId="38" xfId="0" applyNumberFormat="1" applyFont="1" applyFill="1" applyBorder="1" applyAlignment="1">
      <alignment vertical="center" wrapText="1"/>
    </xf>
    <xf numFmtId="2" fontId="22" fillId="33" borderId="41" xfId="0" applyNumberFormat="1" applyFont="1" applyFill="1" applyBorder="1" applyAlignment="1">
      <alignment vertical="center" wrapText="1"/>
    </xf>
    <xf numFmtId="0" fontId="16" fillId="0" borderId="38" xfId="0" applyFont="1" applyBorder="1" applyAlignment="1">
      <alignment horizontal="left" vertical="top" wrapText="1"/>
    </xf>
    <xf numFmtId="0" fontId="99" fillId="35" borderId="42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wrapText="1"/>
    </xf>
    <xf numFmtId="0" fontId="15" fillId="36" borderId="43" xfId="0" applyNumberFormat="1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left" vertical="top" wrapText="1"/>
    </xf>
    <xf numFmtId="1" fontId="17" fillId="0" borderId="23" xfId="0" applyNumberFormat="1" applyFont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 wrapText="1"/>
    </xf>
    <xf numFmtId="0" fontId="101" fillId="35" borderId="23" xfId="0" applyFont="1" applyFill="1" applyBorder="1" applyAlignment="1">
      <alignment horizontal="center" vertical="center" wrapText="1"/>
    </xf>
    <xf numFmtId="0" fontId="101" fillId="0" borderId="24" xfId="0" applyFont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101" fillId="35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1" xfId="59" applyFont="1" applyBorder="1" applyAlignment="1">
      <alignment horizontal="center" vertical="center" wrapText="1"/>
      <protection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5" fillId="36" borderId="28" xfId="0" applyFont="1" applyFill="1" applyBorder="1" applyAlignment="1">
      <alignment horizontal="center" wrapText="1"/>
    </xf>
    <xf numFmtId="0" fontId="15" fillId="36" borderId="49" xfId="0" applyFont="1" applyFill="1" applyBorder="1" applyAlignment="1">
      <alignment horizontal="center" wrapText="1"/>
    </xf>
    <xf numFmtId="0" fontId="15" fillId="36" borderId="29" xfId="0" applyFont="1" applyFill="1" applyBorder="1" applyAlignment="1">
      <alignment horizontal="center" wrapText="1"/>
    </xf>
    <xf numFmtId="0" fontId="17" fillId="0" borderId="31" xfId="0" applyFont="1" applyBorder="1" applyAlignment="1">
      <alignment horizontal="center" vertical="top" wrapText="1"/>
    </xf>
    <xf numFmtId="0" fontId="32" fillId="0" borderId="31" xfId="0" applyFont="1" applyBorder="1" applyAlignment="1">
      <alignment horizontal="left" vertical="top" wrapText="1"/>
    </xf>
    <xf numFmtId="1" fontId="17" fillId="0" borderId="31" xfId="0" applyNumberFormat="1" applyFont="1" applyBorder="1" applyAlignment="1">
      <alignment horizontal="center" vertical="top" wrapText="1"/>
    </xf>
    <xf numFmtId="1" fontId="15" fillId="36" borderId="50" xfId="0" applyNumberFormat="1" applyFont="1" applyFill="1" applyBorder="1" applyAlignment="1">
      <alignment horizontal="center" vertical="center" wrapText="1"/>
    </xf>
    <xf numFmtId="0" fontId="15" fillId="36" borderId="37" xfId="0" applyNumberFormat="1" applyFont="1" applyFill="1" applyBorder="1" applyAlignment="1">
      <alignment horizontal="center" vertical="center" wrapText="1"/>
    </xf>
    <xf numFmtId="0" fontId="15" fillId="36" borderId="50" xfId="0" applyNumberFormat="1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top" wrapText="1"/>
    </xf>
    <xf numFmtId="1" fontId="17" fillId="0" borderId="42" xfId="0" applyNumberFormat="1" applyFont="1" applyBorder="1" applyAlignment="1">
      <alignment horizontal="center" vertical="top" wrapText="1"/>
    </xf>
    <xf numFmtId="0" fontId="15" fillId="36" borderId="40" xfId="0" applyNumberFormat="1" applyFont="1" applyFill="1" applyBorder="1" applyAlignment="1">
      <alignment horizontal="center" wrapText="1"/>
    </xf>
    <xf numFmtId="1" fontId="17" fillId="0" borderId="51" xfId="0" applyNumberFormat="1" applyFont="1" applyBorder="1" applyAlignment="1">
      <alignment horizontal="center" vertical="top" wrapText="1"/>
    </xf>
    <xf numFmtId="1" fontId="17" fillId="0" borderId="52" xfId="0" applyNumberFormat="1" applyFont="1" applyBorder="1" applyAlignment="1">
      <alignment horizontal="center" vertical="top" wrapText="1"/>
    </xf>
    <xf numFmtId="1" fontId="17" fillId="0" borderId="53" xfId="0" applyNumberFormat="1" applyFont="1" applyBorder="1" applyAlignment="1">
      <alignment horizontal="center" vertical="top" wrapText="1"/>
    </xf>
    <xf numFmtId="0" fontId="32" fillId="0" borderId="54" xfId="0" applyFont="1" applyBorder="1" applyAlignment="1">
      <alignment horizontal="left" vertical="top" wrapText="1"/>
    </xf>
    <xf numFmtId="0" fontId="32" fillId="0" borderId="42" xfId="0" applyFont="1" applyBorder="1" applyAlignment="1">
      <alignment horizontal="left" vertical="top" wrapText="1"/>
    </xf>
    <xf numFmtId="0" fontId="5" fillId="35" borderId="42" xfId="0" applyFont="1" applyFill="1" applyBorder="1" applyAlignment="1">
      <alignment horizontal="center" vertical="center"/>
    </xf>
    <xf numFmtId="0" fontId="101" fillId="0" borderId="55" xfId="0" applyFont="1" applyBorder="1" applyAlignment="1">
      <alignment horizontal="center" vertical="center" wrapText="1"/>
    </xf>
    <xf numFmtId="187" fontId="7" fillId="0" borderId="12" xfId="0" applyNumberFormat="1" applyFont="1" applyBorder="1" applyAlignment="1">
      <alignment horizontal="center" vertical="center" wrapText="1"/>
    </xf>
    <xf numFmtId="187" fontId="7" fillId="0" borderId="13" xfId="0" applyNumberFormat="1" applyFont="1" applyBorder="1" applyAlignment="1">
      <alignment horizontal="center" vertical="center" wrapText="1"/>
    </xf>
    <xf numFmtId="187" fontId="7" fillId="0" borderId="14" xfId="0" applyNumberFormat="1" applyFont="1" applyBorder="1" applyAlignment="1">
      <alignment horizontal="center" vertical="center" wrapText="1"/>
    </xf>
    <xf numFmtId="0" fontId="101" fillId="0" borderId="56" xfId="0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7" fontId="7" fillId="0" borderId="16" xfId="0" applyNumberFormat="1" applyFont="1" applyBorder="1" applyAlignment="1">
      <alignment horizontal="center" vertical="center" wrapText="1"/>
    </xf>
    <xf numFmtId="187" fontId="7" fillId="0" borderId="17" xfId="0" applyNumberFormat="1" applyFont="1" applyBorder="1" applyAlignment="1">
      <alignment horizontal="center" vertical="center" wrapText="1"/>
    </xf>
    <xf numFmtId="0" fontId="101" fillId="0" borderId="57" xfId="0" applyFont="1" applyBorder="1" applyAlignment="1">
      <alignment horizontal="center" vertical="center" wrapText="1"/>
    </xf>
    <xf numFmtId="187" fontId="8" fillId="0" borderId="15" xfId="0" applyNumberFormat="1" applyFont="1" applyFill="1" applyBorder="1" applyAlignment="1">
      <alignment horizontal="center"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8" fillId="0" borderId="17" xfId="0" applyNumberFormat="1" applyFont="1" applyFill="1" applyBorder="1" applyAlignment="1">
      <alignment horizontal="center" vertical="center"/>
    </xf>
    <xf numFmtId="0" fontId="101" fillId="35" borderId="56" xfId="0" applyFont="1" applyFill="1" applyBorder="1" applyAlignment="1">
      <alignment horizontal="center" vertical="center" wrapText="1"/>
    </xf>
    <xf numFmtId="187" fontId="8" fillId="0" borderId="18" xfId="0" applyNumberFormat="1" applyFont="1" applyFill="1" applyBorder="1" applyAlignment="1">
      <alignment horizontal="center" vertical="center"/>
    </xf>
    <xf numFmtId="187" fontId="8" fillId="0" borderId="19" xfId="0" applyNumberFormat="1" applyFont="1" applyFill="1" applyBorder="1" applyAlignment="1">
      <alignment horizontal="center" vertical="center"/>
    </xf>
    <xf numFmtId="187" fontId="8" fillId="0" borderId="20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5" fillId="0" borderId="0" xfId="0" applyFont="1" applyAlignment="1">
      <alignment horizontal="justify" vertical="center"/>
    </xf>
    <xf numFmtId="0" fontId="106" fillId="0" borderId="0" xfId="0" applyFont="1" applyAlignment="1">
      <alignment horizontal="center" vertical="center"/>
    </xf>
    <xf numFmtId="0" fontId="104" fillId="0" borderId="0" xfId="0" applyFont="1" applyAlignment="1">
      <alignment vertical="center"/>
    </xf>
    <xf numFmtId="0" fontId="104" fillId="0" borderId="0" xfId="0" applyFont="1" applyAlignment="1">
      <alignment horizontal="left" vertical="center" wrapText="1"/>
    </xf>
    <xf numFmtId="0" fontId="105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 wrapText="1"/>
    </xf>
    <xf numFmtId="0" fontId="21" fillId="36" borderId="28" xfId="55" applyFont="1" applyFill="1" applyBorder="1" applyAlignment="1">
      <alignment horizontal="center" wrapText="1"/>
      <protection/>
    </xf>
    <xf numFmtId="0" fontId="21" fillId="36" borderId="49" xfId="55" applyFont="1" applyFill="1" applyBorder="1" applyAlignment="1">
      <alignment horizontal="center" wrapText="1"/>
      <protection/>
    </xf>
    <xf numFmtId="0" fontId="35" fillId="36" borderId="37" xfId="55" applyNumberFormat="1" applyFont="1" applyFill="1" applyBorder="1" applyAlignment="1">
      <alignment horizontal="right" wrapText="1"/>
      <protection/>
    </xf>
    <xf numFmtId="0" fontId="35" fillId="36" borderId="50" xfId="55" applyNumberFormat="1" applyFont="1" applyFill="1" applyBorder="1" applyAlignment="1">
      <alignment horizontal="right" wrapText="1"/>
      <protection/>
    </xf>
    <xf numFmtId="1" fontId="37" fillId="0" borderId="31" xfId="55" applyNumberFormat="1" applyFont="1" applyBorder="1" applyAlignment="1">
      <alignment horizontal="center" vertical="top" wrapText="1"/>
      <protection/>
    </xf>
    <xf numFmtId="1" fontId="37" fillId="0" borderId="11" xfId="55" applyNumberFormat="1" applyFont="1" applyBorder="1" applyAlignment="1">
      <alignment horizontal="center" vertical="top" wrapText="1"/>
      <protection/>
    </xf>
    <xf numFmtId="0" fontId="39" fillId="0" borderId="16" xfId="55" applyFont="1" applyBorder="1" applyAlignment="1">
      <alignment horizontal="left" vertical="top" wrapText="1"/>
      <protection/>
    </xf>
    <xf numFmtId="0" fontId="28" fillId="0" borderId="0" xfId="55" applyFont="1" applyAlignment="1">
      <alignment horizontal="center" wrapText="1"/>
      <protection/>
    </xf>
    <xf numFmtId="0" fontId="30" fillId="0" borderId="0" xfId="55" applyFont="1" applyAlignment="1">
      <alignment wrapText="1"/>
      <protection/>
    </xf>
    <xf numFmtId="0" fontId="37" fillId="0" borderId="32" xfId="55" applyFont="1" applyBorder="1" applyAlignment="1">
      <alignment horizontal="center" vertical="top" wrapText="1"/>
      <protection/>
    </xf>
    <xf numFmtId="0" fontId="2" fillId="0" borderId="0" xfId="55">
      <alignment/>
      <protection/>
    </xf>
    <xf numFmtId="0" fontId="35" fillId="0" borderId="0" xfId="55" applyFont="1" applyAlignment="1">
      <alignment horizontal="right"/>
      <protection/>
    </xf>
    <xf numFmtId="0" fontId="41" fillId="0" borderId="0" xfId="55" applyFont="1">
      <alignment/>
      <protection/>
    </xf>
    <xf numFmtId="0" fontId="30" fillId="0" borderId="0" xfId="55" applyFont="1">
      <alignment/>
      <protection/>
    </xf>
    <xf numFmtId="0" fontId="21" fillId="37" borderId="30" xfId="55" applyFont="1" applyFill="1" applyBorder="1" applyAlignment="1">
      <alignment horizontal="center" wrapText="1"/>
      <protection/>
    </xf>
    <xf numFmtId="0" fontId="35" fillId="36" borderId="30" xfId="55" applyFont="1" applyFill="1" applyBorder="1" applyAlignment="1">
      <alignment horizontal="center" wrapText="1"/>
      <protection/>
    </xf>
    <xf numFmtId="0" fontId="35" fillId="37" borderId="20" xfId="55" applyNumberFormat="1" applyFont="1" applyFill="1" applyBorder="1" applyAlignment="1">
      <alignment horizontal="center" wrapText="1"/>
      <protection/>
    </xf>
    <xf numFmtId="0" fontId="35" fillId="36" borderId="41" xfId="55" applyNumberFormat="1" applyFont="1" applyFill="1" applyBorder="1" applyAlignment="1">
      <alignment horizontal="right" wrapText="1"/>
      <protection/>
    </xf>
    <xf numFmtId="0" fontId="35" fillId="36" borderId="58" xfId="55" applyFont="1" applyFill="1" applyBorder="1" applyAlignment="1">
      <alignment horizontal="left" wrapText="1"/>
      <protection/>
    </xf>
    <xf numFmtId="0" fontId="35" fillId="36" borderId="29" xfId="55" applyFont="1" applyFill="1" applyBorder="1" applyAlignment="1">
      <alignment horizontal="center" wrapText="1"/>
      <protection/>
    </xf>
    <xf numFmtId="0" fontId="39" fillId="0" borderId="31" xfId="55" applyFont="1" applyBorder="1" applyAlignment="1">
      <alignment horizontal="center" vertical="top" wrapText="1"/>
      <protection/>
    </xf>
    <xf numFmtId="0" fontId="43" fillId="0" borderId="32" xfId="55" applyFont="1" applyBorder="1" applyAlignment="1">
      <alignment vertical="top" wrapText="1"/>
      <protection/>
    </xf>
    <xf numFmtId="0" fontId="43" fillId="0" borderId="53" xfId="55" applyFont="1" applyBorder="1" applyAlignment="1">
      <alignment vertical="top" wrapText="1"/>
      <protection/>
    </xf>
    <xf numFmtId="0" fontId="43" fillId="0" borderId="59" xfId="55" applyFont="1" applyBorder="1" applyAlignment="1">
      <alignment vertical="top" wrapText="1"/>
      <protection/>
    </xf>
    <xf numFmtId="1" fontId="37" fillId="0" borderId="25" xfId="55" applyNumberFormat="1" applyFont="1" applyBorder="1" applyAlignment="1">
      <alignment horizontal="center" vertical="top" wrapText="1"/>
      <protection/>
    </xf>
    <xf numFmtId="2" fontId="37" fillId="0" borderId="27" xfId="55" applyNumberFormat="1" applyFont="1" applyBorder="1" applyAlignment="1">
      <alignment horizontal="center" vertical="top" wrapText="1"/>
      <protection/>
    </xf>
    <xf numFmtId="0" fontId="35" fillId="36" borderId="60" xfId="55" applyFont="1" applyFill="1" applyBorder="1" applyAlignment="1">
      <alignment horizontal="left" wrapText="1"/>
      <protection/>
    </xf>
    <xf numFmtId="1" fontId="37" fillId="0" borderId="15" xfId="55" applyNumberFormat="1" applyFont="1" applyBorder="1" applyAlignment="1">
      <alignment horizontal="center" vertical="top" wrapText="1"/>
      <protection/>
    </xf>
    <xf numFmtId="2" fontId="37" fillId="33" borderId="31" xfId="55" applyNumberFormat="1" applyFont="1" applyFill="1" applyBorder="1" applyAlignment="1">
      <alignment horizontal="center" vertical="top" wrapText="1"/>
      <protection/>
    </xf>
    <xf numFmtId="2" fontId="37" fillId="0" borderId="31" xfId="55" applyNumberFormat="1" applyFont="1" applyBorder="1" applyAlignment="1">
      <alignment horizontal="center" vertical="top" wrapText="1"/>
      <protection/>
    </xf>
    <xf numFmtId="2" fontId="107" fillId="33" borderId="31" xfId="55" applyNumberFormat="1" applyFont="1" applyFill="1" applyBorder="1" applyAlignment="1">
      <alignment horizontal="center" vertical="top" wrapText="1"/>
      <protection/>
    </xf>
    <xf numFmtId="1" fontId="37" fillId="0" borderId="39" xfId="55" applyNumberFormat="1" applyFont="1" applyBorder="1" applyAlignment="1">
      <alignment horizontal="center" vertical="top" wrapText="1"/>
      <protection/>
    </xf>
    <xf numFmtId="2" fontId="37" fillId="0" borderId="61" xfId="55" applyNumberFormat="1" applyFont="1" applyBorder="1" applyAlignment="1">
      <alignment horizontal="center" vertical="top" wrapText="1"/>
      <protection/>
    </xf>
    <xf numFmtId="1" fontId="37" fillId="0" borderId="18" xfId="55" applyNumberFormat="1" applyFont="1" applyBorder="1" applyAlignment="1">
      <alignment horizontal="center" vertical="top" wrapText="1"/>
      <protection/>
    </xf>
    <xf numFmtId="2" fontId="37" fillId="0" borderId="62" xfId="55" applyNumberFormat="1" applyFont="1" applyBorder="1" applyAlignment="1">
      <alignment horizontal="center" vertical="top" wrapText="1"/>
      <protection/>
    </xf>
    <xf numFmtId="0" fontId="43" fillId="0" borderId="55" xfId="55" applyFont="1" applyBorder="1" applyAlignment="1">
      <alignment vertical="top" wrapText="1"/>
      <protection/>
    </xf>
    <xf numFmtId="0" fontId="43" fillId="0" borderId="63" xfId="55" applyFont="1" applyBorder="1" applyAlignment="1">
      <alignment vertical="top" wrapText="1"/>
      <protection/>
    </xf>
    <xf numFmtId="0" fontId="43" fillId="0" borderId="64" xfId="55" applyFont="1" applyBorder="1" applyAlignment="1">
      <alignment vertical="top" wrapText="1"/>
      <protection/>
    </xf>
    <xf numFmtId="1" fontId="37" fillId="0" borderId="0" xfId="55" applyNumberFormat="1" applyFont="1" applyBorder="1" applyAlignment="1">
      <alignment horizontal="center" vertical="top" wrapText="1"/>
      <protection/>
    </xf>
    <xf numFmtId="2" fontId="37" fillId="0" borderId="65" xfId="55" applyNumberFormat="1" applyFont="1" applyBorder="1" applyAlignment="1">
      <alignment horizontal="center" vertical="top" wrapText="1"/>
      <protection/>
    </xf>
    <xf numFmtId="0" fontId="43" fillId="0" borderId="56" xfId="55" applyFont="1" applyBorder="1" applyAlignment="1">
      <alignment vertical="top" wrapText="1"/>
      <protection/>
    </xf>
    <xf numFmtId="0" fontId="43" fillId="0" borderId="41" xfId="55" applyFont="1" applyBorder="1" applyAlignment="1">
      <alignment vertical="top" wrapText="1"/>
      <protection/>
    </xf>
    <xf numFmtId="0" fontId="43" fillId="0" borderId="66" xfId="55" applyFont="1" applyBorder="1" applyAlignment="1">
      <alignment vertical="top" wrapText="1"/>
      <protection/>
    </xf>
    <xf numFmtId="1" fontId="37" fillId="0" borderId="16" xfId="55" applyNumberFormat="1" applyFont="1" applyBorder="1" applyAlignment="1">
      <alignment horizontal="center" vertical="top" wrapText="1"/>
      <protection/>
    </xf>
    <xf numFmtId="2" fontId="37" fillId="0" borderId="16" xfId="55" applyNumberFormat="1" applyFont="1" applyBorder="1" applyAlignment="1">
      <alignment horizontal="center" vertical="top" wrapText="1"/>
      <protection/>
    </xf>
    <xf numFmtId="2" fontId="37" fillId="33" borderId="11" xfId="55" applyNumberFormat="1" applyFont="1" applyFill="1" applyBorder="1" applyAlignment="1">
      <alignment horizontal="center" vertical="top" wrapText="1"/>
      <protection/>
    </xf>
    <xf numFmtId="2" fontId="37" fillId="0" borderId="11" xfId="55" applyNumberFormat="1" applyFont="1" applyBorder="1" applyAlignment="1">
      <alignment horizontal="center" vertical="top" wrapText="1"/>
      <protection/>
    </xf>
    <xf numFmtId="0" fontId="37" fillId="38" borderId="67" xfId="55" applyFont="1" applyFill="1" applyBorder="1" applyAlignment="1">
      <alignment horizontal="center" vertical="top" wrapText="1"/>
      <protection/>
    </xf>
    <xf numFmtId="0" fontId="31" fillId="39" borderId="68" xfId="55" applyFont="1" applyFill="1" applyBorder="1" applyAlignment="1">
      <alignment wrapText="1"/>
      <protection/>
    </xf>
    <xf numFmtId="0" fontId="44" fillId="38" borderId="16" xfId="55" applyFont="1" applyFill="1" applyBorder="1" applyAlignment="1">
      <alignment wrapText="1"/>
      <protection/>
    </xf>
    <xf numFmtId="0" fontId="37" fillId="38" borderId="69" xfId="55" applyFont="1" applyFill="1" applyBorder="1" applyAlignment="1">
      <alignment horizontal="center" vertical="center" wrapText="1"/>
      <protection/>
    </xf>
    <xf numFmtId="1" fontId="35" fillId="38" borderId="69" xfId="55" applyNumberFormat="1" applyFont="1" applyFill="1" applyBorder="1" applyAlignment="1">
      <alignment horizontal="center" vertical="center" wrapText="1"/>
      <protection/>
    </xf>
    <xf numFmtId="0" fontId="37" fillId="33" borderId="0" xfId="55" applyFont="1" applyFill="1" applyBorder="1" applyAlignment="1">
      <alignment horizontal="center" vertical="center" wrapText="1"/>
      <protection/>
    </xf>
    <xf numFmtId="0" fontId="37" fillId="33" borderId="65" xfId="55" applyFont="1" applyFill="1" applyBorder="1" applyAlignment="1">
      <alignment horizontal="center" vertical="center" wrapText="1"/>
      <protection/>
    </xf>
    <xf numFmtId="2" fontId="37" fillId="33" borderId="16" xfId="55" applyNumberFormat="1" applyFont="1" applyFill="1" applyBorder="1" applyAlignment="1">
      <alignment horizontal="center" vertical="top" wrapText="1"/>
      <protection/>
    </xf>
    <xf numFmtId="0" fontId="45" fillId="0" borderId="0" xfId="55" applyFont="1">
      <alignment/>
      <protection/>
    </xf>
    <xf numFmtId="0" fontId="47" fillId="0" borderId="0" xfId="55" applyFont="1" applyBorder="1">
      <alignment/>
      <protection/>
    </xf>
    <xf numFmtId="0" fontId="47" fillId="0" borderId="0" xfId="55" applyFont="1">
      <alignment/>
      <protection/>
    </xf>
    <xf numFmtId="0" fontId="2" fillId="0" borderId="0" xfId="55" applyBorder="1">
      <alignment/>
      <protection/>
    </xf>
    <xf numFmtId="0" fontId="21" fillId="37" borderId="49" xfId="55" applyFont="1" applyFill="1" applyBorder="1" applyAlignment="1">
      <alignment horizontal="center" wrapText="1"/>
      <protection/>
    </xf>
    <xf numFmtId="0" fontId="35" fillId="37" borderId="30" xfId="55" applyFont="1" applyFill="1" applyBorder="1" applyAlignment="1">
      <alignment horizontal="center" wrapText="1"/>
      <protection/>
    </xf>
    <xf numFmtId="0" fontId="35" fillId="37" borderId="70" xfId="55" applyFont="1" applyFill="1" applyBorder="1" applyAlignment="1">
      <alignment horizontal="center" wrapText="1"/>
      <protection/>
    </xf>
    <xf numFmtId="0" fontId="21" fillId="37" borderId="28" xfId="55" applyFont="1" applyFill="1" applyBorder="1" applyAlignment="1">
      <alignment horizontal="center" wrapText="1"/>
      <protection/>
    </xf>
    <xf numFmtId="1" fontId="35" fillId="37" borderId="37" xfId="55" applyNumberFormat="1" applyFont="1" applyFill="1" applyBorder="1" applyAlignment="1">
      <alignment horizontal="right" wrapText="1"/>
      <protection/>
    </xf>
    <xf numFmtId="0" fontId="35" fillId="37" borderId="71" xfId="55" applyFont="1" applyFill="1" applyBorder="1" applyAlignment="1">
      <alignment horizontal="left" wrapText="1"/>
      <protection/>
    </xf>
    <xf numFmtId="0" fontId="35" fillId="37" borderId="37" xfId="55" applyNumberFormat="1" applyFont="1" applyFill="1" applyBorder="1" applyAlignment="1">
      <alignment horizontal="right" wrapText="1"/>
      <protection/>
    </xf>
    <xf numFmtId="0" fontId="35" fillId="37" borderId="37" xfId="55" applyFont="1" applyFill="1" applyBorder="1" applyAlignment="1">
      <alignment horizontal="left" wrapText="1"/>
      <protection/>
    </xf>
    <xf numFmtId="0" fontId="35" fillId="37" borderId="50" xfId="55" applyNumberFormat="1" applyFont="1" applyFill="1" applyBorder="1" applyAlignment="1">
      <alignment horizontal="right" wrapText="1"/>
      <protection/>
    </xf>
    <xf numFmtId="0" fontId="35" fillId="36" borderId="41" xfId="55" applyFont="1" applyFill="1" applyBorder="1" applyAlignment="1">
      <alignment horizontal="left" wrapText="1"/>
      <protection/>
    </xf>
    <xf numFmtId="0" fontId="43" fillId="0" borderId="16" xfId="55" applyFont="1" applyBorder="1" applyAlignment="1">
      <alignment horizontal="center" vertical="top" wrapText="1"/>
      <protection/>
    </xf>
    <xf numFmtId="1" fontId="37" fillId="0" borderId="66" xfId="55" applyNumberFormat="1" applyFont="1" applyBorder="1" applyAlignment="1">
      <alignment horizontal="center" vertical="top" wrapText="1"/>
      <protection/>
    </xf>
    <xf numFmtId="2" fontId="37" fillId="0" borderId="38" xfId="55" applyNumberFormat="1" applyFont="1" applyBorder="1" applyAlignment="1">
      <alignment horizontal="center" vertical="top" wrapText="1"/>
      <protection/>
    </xf>
    <xf numFmtId="1" fontId="37" fillId="0" borderId="72" xfId="55" applyNumberFormat="1" applyFont="1" applyBorder="1" applyAlignment="1">
      <alignment horizontal="center" vertical="top" wrapText="1"/>
      <protection/>
    </xf>
    <xf numFmtId="0" fontId="43" fillId="0" borderId="38" xfId="55" applyFont="1" applyBorder="1" applyAlignment="1">
      <alignment vertical="top" wrapText="1"/>
      <protection/>
    </xf>
    <xf numFmtId="2" fontId="107" fillId="33" borderId="16" xfId="55" applyNumberFormat="1" applyFont="1" applyFill="1" applyBorder="1" applyAlignment="1">
      <alignment horizontal="center" vertical="top" wrapText="1"/>
      <protection/>
    </xf>
    <xf numFmtId="1" fontId="37" fillId="0" borderId="60" xfId="55" applyNumberFormat="1" applyFont="1" applyBorder="1" applyAlignment="1">
      <alignment horizontal="center" vertical="top" wrapText="1"/>
      <protection/>
    </xf>
    <xf numFmtId="0" fontId="31" fillId="39" borderId="52" xfId="55" applyFont="1" applyFill="1" applyBorder="1" applyAlignment="1">
      <alignment wrapText="1"/>
      <protection/>
    </xf>
    <xf numFmtId="0" fontId="44" fillId="38" borderId="73" xfId="55" applyFont="1" applyFill="1" applyBorder="1" applyAlignment="1">
      <alignment wrapText="1"/>
      <protection/>
    </xf>
    <xf numFmtId="0" fontId="37" fillId="38" borderId="72" xfId="55" applyFont="1" applyFill="1" applyBorder="1" applyAlignment="1">
      <alignment horizontal="center" vertical="center" wrapText="1"/>
      <protection/>
    </xf>
    <xf numFmtId="1" fontId="8" fillId="0" borderId="72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35" borderId="14" xfId="0" applyNumberFormat="1" applyFont="1" applyFill="1" applyBorder="1" applyAlignment="1">
      <alignment horizontal="center" vertical="center"/>
    </xf>
    <xf numFmtId="1" fontId="8" fillId="0" borderId="66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35" borderId="6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>
      <alignment horizontal="center" vertical="center"/>
    </xf>
    <xf numFmtId="1" fontId="8" fillId="35" borderId="17" xfId="0" applyNumberFormat="1" applyFont="1" applyFill="1" applyBorder="1" applyAlignment="1">
      <alignment horizontal="center" vertical="center"/>
    </xf>
    <xf numFmtId="1" fontId="8" fillId="35" borderId="15" xfId="0" applyNumberFormat="1" applyFont="1" applyFill="1" applyBorder="1" applyAlignment="1">
      <alignment horizontal="center" vertical="center"/>
    </xf>
    <xf numFmtId="1" fontId="8" fillId="35" borderId="74" xfId="0" applyNumberFormat="1" applyFont="1" applyFill="1" applyBorder="1" applyAlignment="1">
      <alignment horizontal="center" vertical="center"/>
    </xf>
    <xf numFmtId="1" fontId="8" fillId="35" borderId="36" xfId="0" applyNumberFormat="1" applyFont="1" applyFill="1" applyBorder="1" applyAlignment="1">
      <alignment horizontal="center" vertical="center"/>
    </xf>
    <xf numFmtId="1" fontId="8" fillId="35" borderId="75" xfId="0" applyNumberFormat="1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5" fillId="40" borderId="42" xfId="0" applyFont="1" applyFill="1" applyBorder="1" applyAlignment="1">
      <alignment horizontal="center" vertical="center"/>
    </xf>
    <xf numFmtId="0" fontId="6" fillId="40" borderId="24" xfId="0" applyFont="1" applyFill="1" applyBorder="1" applyAlignment="1">
      <alignment horizontal="center" vertical="center"/>
    </xf>
    <xf numFmtId="0" fontId="101" fillId="40" borderId="21" xfId="0" applyFont="1" applyFill="1" applyBorder="1" applyAlignment="1">
      <alignment horizontal="center" vertical="center" wrapText="1"/>
    </xf>
    <xf numFmtId="0" fontId="8" fillId="40" borderId="18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/>
    </xf>
    <xf numFmtId="1" fontId="8" fillId="40" borderId="19" xfId="0" applyNumberFormat="1" applyFont="1" applyFill="1" applyBorder="1" applyAlignment="1">
      <alignment horizontal="center" vertical="center"/>
    </xf>
    <xf numFmtId="1" fontId="8" fillId="40" borderId="20" xfId="0" applyNumberFormat="1" applyFont="1" applyFill="1" applyBorder="1" applyAlignment="1">
      <alignment horizontal="center" vertical="center"/>
    </xf>
    <xf numFmtId="1" fontId="8" fillId="40" borderId="18" xfId="0" applyNumberFormat="1" applyFont="1" applyFill="1" applyBorder="1" applyAlignment="1">
      <alignment horizontal="center" vertical="center"/>
    </xf>
    <xf numFmtId="1" fontId="8" fillId="40" borderId="60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5" fillId="40" borderId="22" xfId="0" applyFont="1" applyFill="1" applyBorder="1" applyAlignment="1">
      <alignment horizontal="center" vertical="center"/>
    </xf>
    <xf numFmtId="0" fontId="6" fillId="40" borderId="22" xfId="0" applyFont="1" applyFill="1" applyBorder="1" applyAlignment="1">
      <alignment horizontal="center" vertical="center"/>
    </xf>
    <xf numFmtId="0" fontId="101" fillId="40" borderId="57" xfId="0" applyFont="1" applyFill="1" applyBorder="1" applyAlignment="1">
      <alignment horizontal="center" vertical="center" wrapText="1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3" xfId="0" applyNumberFormat="1" applyFont="1" applyFill="1" applyBorder="1" applyAlignment="1">
      <alignment horizontal="center" vertical="center"/>
    </xf>
    <xf numFmtId="1" fontId="8" fillId="35" borderId="25" xfId="0" applyNumberFormat="1" applyFont="1" applyFill="1" applyBorder="1" applyAlignment="1">
      <alignment horizontal="center" vertical="center"/>
    </xf>
    <xf numFmtId="1" fontId="8" fillId="35" borderId="26" xfId="0" applyNumberFormat="1" applyFont="1" applyFill="1" applyBorder="1" applyAlignment="1">
      <alignment horizontal="center" vertical="center"/>
    </xf>
    <xf numFmtId="1" fontId="8" fillId="35" borderId="27" xfId="0" applyNumberFormat="1" applyFont="1" applyFill="1" applyBorder="1" applyAlignment="1">
      <alignment horizontal="center" vertical="center"/>
    </xf>
    <xf numFmtId="1" fontId="8" fillId="0" borderId="6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46" fillId="0" borderId="0" xfId="55" applyFont="1" applyBorder="1" applyAlignment="1">
      <alignment horizontal="left" wrapText="1"/>
      <protection/>
    </xf>
    <xf numFmtId="1" fontId="37" fillId="0" borderId="31" xfId="0" applyNumberFormat="1" applyFont="1" applyBorder="1" applyAlignment="1">
      <alignment horizontal="center" vertical="top" wrapText="1"/>
    </xf>
    <xf numFmtId="1" fontId="37" fillId="0" borderId="11" xfId="0" applyNumberFormat="1" applyFont="1" applyBorder="1" applyAlignment="1">
      <alignment horizontal="center" vertical="top" wrapText="1"/>
    </xf>
    <xf numFmtId="1" fontId="35" fillId="36" borderId="50" xfId="55" applyNumberFormat="1" applyFont="1" applyFill="1" applyBorder="1" applyAlignment="1">
      <alignment horizontal="right" wrapText="1"/>
      <protection/>
    </xf>
    <xf numFmtId="0" fontId="37" fillId="0" borderId="16" xfId="55" applyFont="1" applyBorder="1" applyAlignment="1">
      <alignment horizontal="center" vertical="top" wrapText="1"/>
      <protection/>
    </xf>
    <xf numFmtId="0" fontId="37" fillId="0" borderId="67" xfId="55" applyFont="1" applyBorder="1" applyAlignment="1">
      <alignment horizontal="center" vertical="top" wrapText="1"/>
      <protection/>
    </xf>
    <xf numFmtId="0" fontId="39" fillId="0" borderId="26" xfId="55" applyFont="1" applyBorder="1" applyAlignment="1">
      <alignment horizontal="left" vertical="top" wrapText="1"/>
      <protection/>
    </xf>
    <xf numFmtId="2" fontId="37" fillId="33" borderId="51" xfId="55" applyNumberFormat="1" applyFont="1" applyFill="1" applyBorder="1" applyAlignment="1">
      <alignment horizontal="center" vertical="top" wrapText="1"/>
      <protection/>
    </xf>
    <xf numFmtId="1" fontId="37" fillId="0" borderId="42" xfId="55" applyNumberFormat="1" applyFont="1" applyBorder="1" applyAlignment="1">
      <alignment horizontal="center" vertical="top" wrapText="1"/>
      <protection/>
    </xf>
    <xf numFmtId="2" fontId="37" fillId="0" borderId="42" xfId="55" applyNumberFormat="1" applyFont="1" applyBorder="1" applyAlignment="1">
      <alignment horizontal="center" vertical="top" wrapText="1"/>
      <protection/>
    </xf>
    <xf numFmtId="2" fontId="37" fillId="0" borderId="67" xfId="55" applyNumberFormat="1" applyFont="1" applyBorder="1" applyAlignment="1">
      <alignment horizontal="center" vertical="top" wrapText="1"/>
      <protection/>
    </xf>
    <xf numFmtId="2" fontId="37" fillId="33" borderId="59" xfId="55" applyNumberFormat="1" applyFont="1" applyFill="1" applyBorder="1" applyAlignment="1">
      <alignment horizontal="center" vertical="top" wrapText="1"/>
      <protection/>
    </xf>
    <xf numFmtId="2" fontId="37" fillId="0" borderId="32" xfId="55" applyNumberFormat="1" applyFont="1" applyBorder="1" applyAlignment="1">
      <alignment horizontal="center" vertical="top" wrapText="1"/>
      <protection/>
    </xf>
    <xf numFmtId="0" fontId="2" fillId="0" borderId="16" xfId="55" applyBorder="1">
      <alignment/>
      <protection/>
    </xf>
    <xf numFmtId="2" fontId="37" fillId="33" borderId="76" xfId="55" applyNumberFormat="1" applyFont="1" applyFill="1" applyBorder="1" applyAlignment="1">
      <alignment horizontal="center" vertical="top" wrapText="1"/>
      <protection/>
    </xf>
    <xf numFmtId="2" fontId="37" fillId="0" borderId="10" xfId="55" applyNumberFormat="1" applyFont="1" applyBorder="1" applyAlignment="1">
      <alignment horizontal="center" vertical="top" wrapText="1"/>
      <protection/>
    </xf>
    <xf numFmtId="2" fontId="37" fillId="33" borderId="66" xfId="55" applyNumberFormat="1" applyFont="1" applyFill="1" applyBorder="1" applyAlignment="1">
      <alignment horizontal="center" vertical="top" wrapText="1"/>
      <protection/>
    </xf>
    <xf numFmtId="0" fontId="35" fillId="36" borderId="11" xfId="0" applyFont="1" applyFill="1" applyBorder="1" applyAlignment="1">
      <alignment horizontal="center" wrapText="1"/>
    </xf>
    <xf numFmtId="0" fontId="35" fillId="36" borderId="24" xfId="0" applyNumberFormat="1" applyFont="1" applyFill="1" applyBorder="1" applyAlignment="1">
      <alignment horizontal="center" wrapText="1"/>
    </xf>
    <xf numFmtId="0" fontId="36" fillId="0" borderId="15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left" vertical="top" wrapText="1"/>
    </xf>
    <xf numFmtId="1" fontId="37" fillId="0" borderId="22" xfId="0" applyNumberFormat="1" applyFont="1" applyBorder="1" applyAlignment="1">
      <alignment horizontal="center" vertical="top" wrapText="1"/>
    </xf>
    <xf numFmtId="1" fontId="37" fillId="0" borderId="23" xfId="0" applyNumberFormat="1" applyFont="1" applyBorder="1" applyAlignment="1">
      <alignment horizontal="center" vertical="top" wrapText="1"/>
    </xf>
    <xf numFmtId="1" fontId="37" fillId="0" borderId="43" xfId="0" applyNumberFormat="1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left" vertical="top" wrapText="1"/>
    </xf>
    <xf numFmtId="0" fontId="108" fillId="35" borderId="24" xfId="0" applyFont="1" applyFill="1" applyBorder="1" applyAlignment="1">
      <alignment horizontal="center" vertical="center" wrapText="1"/>
    </xf>
    <xf numFmtId="187" fontId="8" fillId="35" borderId="15" xfId="0" applyNumberFormat="1" applyFont="1" applyFill="1" applyBorder="1" applyAlignment="1">
      <alignment horizontal="center" vertical="center"/>
    </xf>
    <xf numFmtId="187" fontId="8" fillId="35" borderId="16" xfId="0" applyNumberFormat="1" applyFont="1" applyFill="1" applyBorder="1" applyAlignment="1">
      <alignment horizontal="center" vertical="center"/>
    </xf>
    <xf numFmtId="187" fontId="8" fillId="35" borderId="17" xfId="0" applyNumberFormat="1" applyFont="1" applyFill="1" applyBorder="1" applyAlignment="1">
      <alignment horizontal="center" vertical="center"/>
    </xf>
    <xf numFmtId="187" fontId="8" fillId="35" borderId="39" xfId="0" applyNumberFormat="1" applyFont="1" applyFill="1" applyBorder="1" applyAlignment="1">
      <alignment horizontal="center" vertical="center"/>
    </xf>
    <xf numFmtId="187" fontId="8" fillId="35" borderId="36" xfId="0" applyNumberFormat="1" applyFont="1" applyFill="1" applyBorder="1" applyAlignment="1">
      <alignment horizontal="center" vertical="center"/>
    </xf>
    <xf numFmtId="187" fontId="8" fillId="35" borderId="75" xfId="0" applyNumberFormat="1" applyFont="1" applyFill="1" applyBorder="1" applyAlignment="1">
      <alignment horizontal="center" vertical="center"/>
    </xf>
    <xf numFmtId="187" fontId="8" fillId="0" borderId="72" xfId="0" applyNumberFormat="1" applyFont="1" applyFill="1" applyBorder="1" applyAlignment="1">
      <alignment horizontal="center" vertical="center"/>
    </xf>
    <xf numFmtId="187" fontId="8" fillId="0" borderId="26" xfId="0" applyNumberFormat="1" applyFont="1" applyFill="1" applyBorder="1" applyAlignment="1">
      <alignment horizontal="center" vertical="center"/>
    </xf>
    <xf numFmtId="187" fontId="8" fillId="0" borderId="25" xfId="0" applyNumberFormat="1" applyFont="1" applyFill="1" applyBorder="1" applyAlignment="1">
      <alignment horizontal="center" vertical="center"/>
    </xf>
    <xf numFmtId="187" fontId="8" fillId="0" borderId="27" xfId="0" applyNumberFormat="1" applyFont="1" applyFill="1" applyBorder="1" applyAlignment="1">
      <alignment horizontal="center" vertical="center"/>
    </xf>
    <xf numFmtId="187" fontId="8" fillId="0" borderId="66" xfId="0" applyNumberFormat="1" applyFont="1" applyFill="1" applyBorder="1" applyAlignment="1">
      <alignment horizontal="center" vertical="center"/>
    </xf>
    <xf numFmtId="187" fontId="8" fillId="35" borderId="66" xfId="0" applyNumberFormat="1" applyFont="1" applyFill="1" applyBorder="1" applyAlignment="1">
      <alignment horizontal="center" vertical="center"/>
    </xf>
    <xf numFmtId="187" fontId="8" fillId="35" borderId="74" xfId="0" applyNumberFormat="1" applyFont="1" applyFill="1" applyBorder="1" applyAlignment="1">
      <alignment horizontal="center" vertical="center"/>
    </xf>
    <xf numFmtId="187" fontId="8" fillId="0" borderId="60" xfId="0" applyNumberFormat="1" applyFont="1" applyFill="1" applyBorder="1" applyAlignment="1">
      <alignment horizontal="center" vertical="center"/>
    </xf>
    <xf numFmtId="189" fontId="7" fillId="0" borderId="15" xfId="0" applyNumberFormat="1" applyFont="1" applyBorder="1" applyAlignment="1">
      <alignment horizontal="center" vertical="center" wrapText="1"/>
    </xf>
    <xf numFmtId="189" fontId="7" fillId="0" borderId="16" xfId="0" applyNumberFormat="1" applyFont="1" applyBorder="1" applyAlignment="1">
      <alignment horizontal="center" vertical="center" wrapText="1"/>
    </xf>
    <xf numFmtId="189" fontId="7" fillId="0" borderId="17" xfId="0" applyNumberFormat="1" applyFont="1" applyBorder="1" applyAlignment="1">
      <alignment horizontal="center" vertical="center" wrapText="1"/>
    </xf>
    <xf numFmtId="189" fontId="8" fillId="0" borderId="15" xfId="0" applyNumberFormat="1" applyFont="1" applyFill="1" applyBorder="1" applyAlignment="1">
      <alignment horizontal="center" vertical="center"/>
    </xf>
    <xf numFmtId="189" fontId="8" fillId="0" borderId="16" xfId="0" applyNumberFormat="1" applyFont="1" applyFill="1" applyBorder="1" applyAlignment="1">
      <alignment horizontal="center" vertical="center"/>
    </xf>
    <xf numFmtId="189" fontId="8" fillId="0" borderId="17" xfId="0" applyNumberFormat="1" applyFont="1" applyFill="1" applyBorder="1" applyAlignment="1">
      <alignment horizontal="center" vertical="center"/>
    </xf>
    <xf numFmtId="189" fontId="8" fillId="0" borderId="18" xfId="0" applyNumberFormat="1" applyFont="1" applyFill="1" applyBorder="1" applyAlignment="1">
      <alignment horizontal="center" vertical="center"/>
    </xf>
    <xf numFmtId="189" fontId="8" fillId="0" borderId="19" xfId="0" applyNumberFormat="1" applyFont="1" applyFill="1" applyBorder="1" applyAlignment="1">
      <alignment horizontal="center" vertical="center"/>
    </xf>
    <xf numFmtId="189" fontId="8" fillId="0" borderId="20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1" fontId="99" fillId="0" borderId="0" xfId="0" applyNumberFormat="1" applyFont="1" applyAlignment="1">
      <alignment/>
    </xf>
    <xf numFmtId="3" fontId="99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5" fillId="35" borderId="77" xfId="0" applyFont="1" applyFill="1" applyBorder="1" applyAlignment="1">
      <alignment horizontal="center" vertical="center"/>
    </xf>
    <xf numFmtId="0" fontId="101" fillId="35" borderId="58" xfId="0" applyFont="1" applyFill="1" applyBorder="1" applyAlignment="1">
      <alignment horizontal="center" vertical="center" wrapText="1"/>
    </xf>
    <xf numFmtId="0" fontId="101" fillId="0" borderId="58" xfId="0" applyFont="1" applyBorder="1" applyAlignment="1">
      <alignment horizontal="center" vertical="center" wrapText="1"/>
    </xf>
    <xf numFmtId="0" fontId="101" fillId="0" borderId="78" xfId="0" applyFont="1" applyBorder="1" applyAlignment="1">
      <alignment horizontal="center" vertical="center" wrapText="1"/>
    </xf>
    <xf numFmtId="187" fontId="8" fillId="35" borderId="38" xfId="0" applyNumberFormat="1" applyFont="1" applyFill="1" applyBorder="1" applyAlignment="1">
      <alignment horizontal="center" vertical="center"/>
    </xf>
    <xf numFmtId="187" fontId="8" fillId="0" borderId="73" xfId="0" applyNumberFormat="1" applyFont="1" applyFill="1" applyBorder="1" applyAlignment="1">
      <alignment horizontal="center" vertical="center"/>
    </xf>
    <xf numFmtId="187" fontId="8" fillId="0" borderId="38" xfId="0" applyNumberFormat="1" applyFont="1" applyFill="1" applyBorder="1" applyAlignment="1">
      <alignment horizontal="center" vertical="center"/>
    </xf>
    <xf numFmtId="187" fontId="8" fillId="35" borderId="40" xfId="0" applyNumberFormat="1" applyFont="1" applyFill="1" applyBorder="1" applyAlignment="1">
      <alignment horizontal="center" vertical="center"/>
    </xf>
    <xf numFmtId="187" fontId="8" fillId="0" borderId="45" xfId="0" applyNumberFormat="1" applyFont="1" applyFill="1" applyBorder="1" applyAlignment="1">
      <alignment horizontal="center" vertical="center"/>
    </xf>
    <xf numFmtId="187" fontId="8" fillId="0" borderId="79" xfId="0" applyNumberFormat="1" applyFont="1" applyFill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 wrapText="1"/>
    </xf>
    <xf numFmtId="187" fontId="7" fillId="0" borderId="26" xfId="0" applyNumberFormat="1" applyFont="1" applyBorder="1" applyAlignment="1">
      <alignment horizontal="center" vertical="center" wrapText="1"/>
    </xf>
    <xf numFmtId="187" fontId="7" fillId="0" borderId="27" xfId="0" applyNumberFormat="1" applyFont="1" applyBorder="1" applyAlignment="1">
      <alignment horizontal="center" vertical="center" wrapText="1"/>
    </xf>
    <xf numFmtId="187" fontId="7" fillId="0" borderId="25" xfId="0" applyNumberFormat="1" applyFont="1" applyBorder="1" applyAlignment="1">
      <alignment horizontal="center" vertical="center" wrapText="1"/>
    </xf>
    <xf numFmtId="189" fontId="7" fillId="0" borderId="26" xfId="0" applyNumberFormat="1" applyFont="1" applyBorder="1" applyAlignment="1">
      <alignment horizontal="center" vertical="center" wrapText="1"/>
    </xf>
    <xf numFmtId="189" fontId="7" fillId="0" borderId="27" xfId="0" applyNumberFormat="1" applyFont="1" applyBorder="1" applyAlignment="1">
      <alignment horizontal="center" vertical="center" wrapText="1"/>
    </xf>
    <xf numFmtId="189" fontId="7" fillId="0" borderId="25" xfId="0" applyNumberFormat="1" applyFont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109" fillId="0" borderId="21" xfId="0" applyFont="1" applyFill="1" applyBorder="1" applyAlignment="1">
      <alignment horizontal="center" vertical="center" wrapText="1"/>
    </xf>
    <xf numFmtId="0" fontId="5" fillId="0" borderId="79" xfId="59" applyFont="1" applyFill="1" applyBorder="1" applyAlignment="1">
      <alignment horizontal="center" vertical="center" wrapText="1"/>
      <protection/>
    </xf>
    <xf numFmtId="187" fontId="7" fillId="0" borderId="12" xfId="0" applyNumberFormat="1" applyFont="1" applyFill="1" applyBorder="1" applyAlignment="1">
      <alignment horizontal="center" vertical="center" wrapText="1"/>
    </xf>
    <xf numFmtId="187" fontId="7" fillId="0" borderId="13" xfId="0" applyNumberFormat="1" applyFont="1" applyFill="1" applyBorder="1" applyAlignment="1">
      <alignment horizontal="center" vertical="center" wrapText="1"/>
    </xf>
    <xf numFmtId="187" fontId="7" fillId="0" borderId="14" xfId="0" applyNumberFormat="1" applyFont="1" applyFill="1" applyBorder="1" applyAlignment="1">
      <alignment horizontal="center" vertical="center" wrapText="1"/>
    </xf>
    <xf numFmtId="187" fontId="7" fillId="0" borderId="72" xfId="0" applyNumberFormat="1" applyFont="1" applyFill="1" applyBorder="1" applyAlignment="1">
      <alignment horizontal="center" vertical="center" wrapText="1"/>
    </xf>
    <xf numFmtId="187" fontId="7" fillId="0" borderId="26" xfId="0" applyNumberFormat="1" applyFont="1" applyFill="1" applyBorder="1" applyAlignment="1">
      <alignment horizontal="center" vertical="center" wrapText="1"/>
    </xf>
    <xf numFmtId="187" fontId="7" fillId="0" borderId="73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09" fillId="0" borderId="23" xfId="0" applyFont="1" applyFill="1" applyBorder="1" applyAlignment="1">
      <alignment horizontal="center" vertical="center" wrapText="1"/>
    </xf>
    <xf numFmtId="0" fontId="5" fillId="0" borderId="58" xfId="59" applyFont="1" applyFill="1" applyBorder="1" applyAlignment="1">
      <alignment horizontal="center" vertical="center" wrapText="1"/>
      <protection/>
    </xf>
    <xf numFmtId="187" fontId="7" fillId="0" borderId="15" xfId="0" applyNumberFormat="1" applyFont="1" applyFill="1" applyBorder="1" applyAlignment="1">
      <alignment horizontal="center" vertical="center" wrapText="1"/>
    </xf>
    <xf numFmtId="187" fontId="7" fillId="0" borderId="16" xfId="0" applyNumberFormat="1" applyFont="1" applyFill="1" applyBorder="1" applyAlignment="1">
      <alignment horizontal="center" vertical="center" wrapText="1"/>
    </xf>
    <xf numFmtId="187" fontId="7" fillId="0" borderId="17" xfId="0" applyNumberFormat="1" applyFont="1" applyFill="1" applyBorder="1" applyAlignment="1">
      <alignment horizontal="center" vertical="center" wrapText="1"/>
    </xf>
    <xf numFmtId="187" fontId="7" fillId="0" borderId="66" xfId="0" applyNumberFormat="1" applyFont="1" applyFill="1" applyBorder="1" applyAlignment="1">
      <alignment horizontal="center" vertical="center" wrapText="1"/>
    </xf>
    <xf numFmtId="187" fontId="7" fillId="0" borderId="38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109" fillId="0" borderId="21" xfId="0" applyFont="1" applyFill="1" applyBorder="1" applyAlignment="1">
      <alignment horizontal="center" vertical="center" wrapText="1"/>
    </xf>
    <xf numFmtId="187" fontId="7" fillId="0" borderId="12" xfId="0" applyNumberFormat="1" applyFont="1" applyFill="1" applyBorder="1" applyAlignment="1">
      <alignment horizontal="center" vertical="center" wrapText="1"/>
    </xf>
    <xf numFmtId="187" fontId="7" fillId="0" borderId="13" xfId="0" applyNumberFormat="1" applyFont="1" applyFill="1" applyBorder="1" applyAlignment="1">
      <alignment horizontal="center" vertical="center" wrapText="1"/>
    </xf>
    <xf numFmtId="187" fontId="7" fillId="0" borderId="14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09" fillId="0" borderId="23" xfId="0" applyFont="1" applyFill="1" applyBorder="1" applyAlignment="1">
      <alignment horizontal="center" vertical="center" wrapText="1"/>
    </xf>
    <xf numFmtId="187" fontId="7" fillId="0" borderId="15" xfId="0" applyNumberFormat="1" applyFont="1" applyFill="1" applyBorder="1" applyAlignment="1">
      <alignment horizontal="center" vertical="center" wrapText="1"/>
    </xf>
    <xf numFmtId="187" fontId="7" fillId="0" borderId="16" xfId="0" applyNumberFormat="1" applyFont="1" applyFill="1" applyBorder="1" applyAlignment="1">
      <alignment horizontal="center" vertical="center" wrapText="1"/>
    </xf>
    <xf numFmtId="187" fontId="7" fillId="0" borderId="17" xfId="0" applyNumberFormat="1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87" fontId="7" fillId="0" borderId="25" xfId="0" applyNumberFormat="1" applyFont="1" applyFill="1" applyBorder="1" applyAlignment="1">
      <alignment horizontal="center" vertical="center" wrapText="1"/>
    </xf>
    <xf numFmtId="187" fontId="7" fillId="0" borderId="26" xfId="0" applyNumberFormat="1" applyFont="1" applyFill="1" applyBorder="1" applyAlignment="1">
      <alignment horizontal="center" vertical="center" wrapText="1"/>
    </xf>
    <xf numFmtId="187" fontId="7" fillId="0" borderId="27" xfId="0" applyNumberFormat="1" applyFont="1" applyFill="1" applyBorder="1" applyAlignment="1">
      <alignment horizontal="center" vertical="center" wrapText="1"/>
    </xf>
    <xf numFmtId="0" fontId="110" fillId="0" borderId="80" xfId="0" applyFont="1" applyBorder="1" applyAlignment="1">
      <alignment horizontal="left" vertical="center" wrapText="1"/>
    </xf>
    <xf numFmtId="1" fontId="111" fillId="0" borderId="80" xfId="0" applyNumberFormat="1" applyFont="1" applyFill="1" applyBorder="1" applyAlignment="1">
      <alignment horizontal="left"/>
    </xf>
    <xf numFmtId="0" fontId="111" fillId="0" borderId="80" xfId="0" applyFont="1" applyFill="1" applyBorder="1" applyAlignment="1">
      <alignment horizontal="left"/>
    </xf>
    <xf numFmtId="0" fontId="78" fillId="35" borderId="32" xfId="60" applyFont="1" applyFill="1" applyBorder="1" applyAlignment="1">
      <alignment horizontal="center" vertical="center" wrapText="1"/>
      <protection/>
    </xf>
    <xf numFmtId="0" fontId="78" fillId="35" borderId="53" xfId="60" applyFont="1" applyFill="1" applyBorder="1" applyAlignment="1">
      <alignment horizontal="center" vertical="center" wrapText="1"/>
      <protection/>
    </xf>
    <xf numFmtId="0" fontId="78" fillId="35" borderId="59" xfId="60" applyFont="1" applyFill="1" applyBorder="1" applyAlignment="1">
      <alignment horizontal="center" vertical="center" wrapText="1"/>
      <protection/>
    </xf>
    <xf numFmtId="0" fontId="5" fillId="0" borderId="32" xfId="59" applyFont="1" applyBorder="1" applyAlignment="1">
      <alignment horizontal="center" vertical="center" wrapText="1"/>
      <protection/>
    </xf>
    <xf numFmtId="0" fontId="5" fillId="0" borderId="53" xfId="59" applyFont="1" applyBorder="1" applyAlignment="1">
      <alignment horizontal="center" vertical="center" wrapText="1"/>
      <protection/>
    </xf>
    <xf numFmtId="0" fontId="5" fillId="0" borderId="59" xfId="59" applyFont="1" applyBorder="1" applyAlignment="1">
      <alignment horizontal="center" vertical="center" wrapText="1"/>
      <protection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" fontId="111" fillId="0" borderId="80" xfId="0" applyNumberFormat="1" applyFont="1" applyFill="1" applyBorder="1" applyAlignment="1">
      <alignment horizontal="left"/>
    </xf>
    <xf numFmtId="0" fontId="5" fillId="0" borderId="3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1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" fontId="111" fillId="0" borderId="0" xfId="0" applyNumberFormat="1" applyFont="1" applyFill="1" applyBorder="1" applyAlignment="1">
      <alignment horizontal="left"/>
    </xf>
    <xf numFmtId="0" fontId="21" fillId="36" borderId="11" xfId="55" applyFont="1" applyFill="1" applyBorder="1" applyAlignment="1">
      <alignment horizontal="center" vertical="center" wrapText="1"/>
      <protection/>
    </xf>
    <xf numFmtId="0" fontId="21" fillId="36" borderId="54" xfId="55" applyFont="1" applyFill="1" applyBorder="1" applyAlignment="1">
      <alignment horizontal="center" vertical="center" wrapText="1"/>
      <protection/>
    </xf>
    <xf numFmtId="0" fontId="46" fillId="0" borderId="0" xfId="55" applyFont="1" applyBorder="1" applyAlignment="1">
      <alignment horizontal="right" wrapText="1"/>
      <protection/>
    </xf>
    <xf numFmtId="0" fontId="46" fillId="0" borderId="0" xfId="55" applyFont="1" applyBorder="1" applyAlignment="1">
      <alignment horizontal="center" wrapText="1"/>
      <protection/>
    </xf>
    <xf numFmtId="0" fontId="46" fillId="0" borderId="0" xfId="55" applyFont="1" applyBorder="1" applyAlignment="1">
      <alignment horizontal="left" wrapText="1"/>
      <protection/>
    </xf>
    <xf numFmtId="0" fontId="26" fillId="0" borderId="0" xfId="55" applyFont="1" applyAlignment="1">
      <alignment horizontal="left" wrapText="1"/>
      <protection/>
    </xf>
    <xf numFmtId="0" fontId="28" fillId="0" borderId="0" xfId="55" applyFont="1" applyAlignment="1">
      <alignment horizontal="center" wrapText="1"/>
      <protection/>
    </xf>
    <xf numFmtId="0" fontId="30" fillId="0" borderId="0" xfId="55" applyFont="1" applyAlignment="1">
      <alignment wrapText="1"/>
      <protection/>
    </xf>
    <xf numFmtId="0" fontId="29" fillId="0" borderId="0" xfId="55" applyFont="1" applyAlignment="1">
      <alignment horizontal="center" wrapText="1"/>
      <protection/>
    </xf>
    <xf numFmtId="0" fontId="19" fillId="37" borderId="12" xfId="55" applyFont="1" applyFill="1" applyBorder="1" applyAlignment="1">
      <alignment horizontal="center" vertical="center" wrapText="1"/>
      <protection/>
    </xf>
    <xf numFmtId="0" fontId="37" fillId="37" borderId="39" xfId="55" applyFont="1" applyFill="1" applyBorder="1" applyAlignment="1">
      <alignment horizontal="center" vertical="center" wrapText="1"/>
      <protection/>
    </xf>
    <xf numFmtId="0" fontId="42" fillId="37" borderId="70" xfId="55" applyFont="1" applyFill="1" applyBorder="1" applyAlignment="1">
      <alignment horizontal="center" vertical="center" wrapText="1"/>
      <protection/>
    </xf>
    <xf numFmtId="0" fontId="42" fillId="37" borderId="80" xfId="55" applyFont="1" applyFill="1" applyBorder="1" applyAlignment="1">
      <alignment horizontal="center" vertical="center" wrapText="1"/>
      <protection/>
    </xf>
    <xf numFmtId="0" fontId="42" fillId="37" borderId="76" xfId="55" applyFont="1" applyFill="1" applyBorder="1" applyAlignment="1">
      <alignment horizontal="center" vertical="center" wrapText="1"/>
      <protection/>
    </xf>
    <xf numFmtId="0" fontId="42" fillId="37" borderId="81" xfId="55" applyFont="1" applyFill="1" applyBorder="1" applyAlignment="1">
      <alignment horizontal="center" vertical="center" wrapText="1"/>
      <protection/>
    </xf>
    <xf numFmtId="0" fontId="42" fillId="37" borderId="68" xfId="55" applyFont="1" applyFill="1" applyBorder="1" applyAlignment="1">
      <alignment horizontal="center" vertical="center" wrapText="1"/>
      <protection/>
    </xf>
    <xf numFmtId="0" fontId="42" fillId="37" borderId="51" xfId="55" applyFont="1" applyFill="1" applyBorder="1" applyAlignment="1">
      <alignment horizontal="center" vertical="center" wrapText="1"/>
      <protection/>
    </xf>
    <xf numFmtId="0" fontId="19" fillId="37" borderId="34" xfId="55" applyFont="1" applyFill="1" applyBorder="1" applyAlignment="1">
      <alignment horizontal="center" vertical="center" wrapText="1"/>
      <protection/>
    </xf>
    <xf numFmtId="0" fontId="19" fillId="37" borderId="82" xfId="55" applyFont="1" applyFill="1" applyBorder="1" applyAlignment="1">
      <alignment horizontal="center" vertical="center" wrapText="1"/>
      <protection/>
    </xf>
    <xf numFmtId="0" fontId="19" fillId="37" borderId="73" xfId="55" applyFont="1" applyFill="1" applyBorder="1" applyAlignment="1">
      <alignment horizontal="center" vertical="center" wrapText="1"/>
      <protection/>
    </xf>
    <xf numFmtId="0" fontId="19" fillId="37" borderId="72" xfId="55" applyFont="1" applyFill="1" applyBorder="1" applyAlignment="1">
      <alignment horizontal="center" vertical="center" wrapText="1"/>
      <protection/>
    </xf>
    <xf numFmtId="0" fontId="21" fillId="37" borderId="38" xfId="55" applyFont="1" applyFill="1" applyBorder="1" applyAlignment="1">
      <alignment horizontal="center" wrapText="1"/>
      <protection/>
    </xf>
    <xf numFmtId="0" fontId="21" fillId="37" borderId="66" xfId="55" applyFont="1" applyFill="1" applyBorder="1" applyAlignment="1">
      <alignment horizontal="center" wrapText="1"/>
      <protection/>
    </xf>
    <xf numFmtId="0" fontId="21" fillId="36" borderId="11" xfId="55" applyFont="1" applyFill="1" applyBorder="1" applyAlignment="1">
      <alignment horizontal="center" wrapText="1"/>
      <protection/>
    </xf>
    <xf numFmtId="0" fontId="21" fillId="36" borderId="54" xfId="55" applyFont="1" applyFill="1" applyBorder="1" applyAlignment="1">
      <alignment horizontal="center" wrapText="1"/>
      <protection/>
    </xf>
    <xf numFmtId="0" fontId="35" fillId="37" borderId="38" xfId="55" applyNumberFormat="1" applyFont="1" applyFill="1" applyBorder="1" applyAlignment="1">
      <alignment horizontal="center" wrapText="1"/>
      <protection/>
    </xf>
    <xf numFmtId="0" fontId="35" fillId="37" borderId="66" xfId="55" applyNumberFormat="1" applyFont="1" applyFill="1" applyBorder="1" applyAlignment="1">
      <alignment horizontal="center" wrapText="1"/>
      <protection/>
    </xf>
    <xf numFmtId="0" fontId="43" fillId="0" borderId="38" xfId="55" applyFont="1" applyBorder="1" applyAlignment="1">
      <alignment horizontal="left" vertical="top" wrapText="1"/>
      <protection/>
    </xf>
    <xf numFmtId="0" fontId="43" fillId="0" borderId="66" xfId="55" applyFont="1" applyBorder="1" applyAlignment="1">
      <alignment horizontal="left" vertical="top" wrapText="1"/>
      <protection/>
    </xf>
    <xf numFmtId="1" fontId="37" fillId="0" borderId="38" xfId="55" applyNumberFormat="1" applyFont="1" applyBorder="1" applyAlignment="1">
      <alignment horizontal="center" vertical="top" wrapText="1"/>
      <protection/>
    </xf>
    <xf numFmtId="1" fontId="37" fillId="0" borderId="66" xfId="55" applyNumberFormat="1" applyFont="1" applyBorder="1" applyAlignment="1">
      <alignment horizontal="center" vertical="top" wrapText="1"/>
      <protection/>
    </xf>
    <xf numFmtId="0" fontId="22" fillId="0" borderId="32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87" fontId="22" fillId="0" borderId="32" xfId="0" applyNumberFormat="1" applyFont="1" applyBorder="1" applyAlignment="1">
      <alignment horizontal="center" vertical="center"/>
    </xf>
    <xf numFmtId="187" fontId="22" fillId="0" borderId="59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36" borderId="12" xfId="0" applyFont="1" applyFill="1" applyBorder="1" applyAlignment="1">
      <alignment horizontal="center" vertical="center" wrapText="1"/>
    </xf>
    <xf numFmtId="0" fontId="22" fillId="36" borderId="39" xfId="0" applyFont="1" applyFill="1" applyBorder="1" applyAlignment="1">
      <alignment horizontal="center" vertical="center" wrapText="1"/>
    </xf>
    <xf numFmtId="0" fontId="20" fillId="36" borderId="44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1" fillId="36" borderId="38" xfId="0" applyFont="1" applyFill="1" applyBorder="1" applyAlignment="1">
      <alignment horizontal="center" vertical="center" wrapText="1"/>
    </xf>
    <xf numFmtId="0" fontId="21" fillId="36" borderId="66" xfId="0" applyFont="1" applyFill="1" applyBorder="1" applyAlignment="1">
      <alignment horizontal="center" vertical="center" wrapText="1"/>
    </xf>
    <xf numFmtId="0" fontId="21" fillId="36" borderId="45" xfId="0" applyNumberFormat="1" applyFont="1" applyFill="1" applyBorder="1" applyAlignment="1">
      <alignment horizontal="center" wrapText="1"/>
    </xf>
    <xf numFmtId="0" fontId="21" fillId="36" borderId="60" xfId="0" applyNumberFormat="1" applyFont="1" applyFill="1" applyBorder="1" applyAlignment="1">
      <alignment horizontal="center" wrapText="1"/>
    </xf>
    <xf numFmtId="16" fontId="22" fillId="0" borderId="32" xfId="0" applyNumberFormat="1" applyFont="1" applyBorder="1" applyAlignment="1">
      <alignment horizontal="center"/>
    </xf>
    <xf numFmtId="16" fontId="22" fillId="0" borderId="59" xfId="0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1" fillId="36" borderId="44" xfId="0" applyFont="1" applyFill="1" applyBorder="1" applyAlignment="1">
      <alignment horizontal="center" wrapText="1"/>
    </xf>
    <xf numFmtId="0" fontId="21" fillId="36" borderId="83" xfId="0" applyFont="1" applyFill="1" applyBorder="1" applyAlignment="1">
      <alignment horizontal="center" wrapText="1"/>
    </xf>
    <xf numFmtId="0" fontId="21" fillId="36" borderId="84" xfId="0" applyNumberFormat="1" applyFont="1" applyFill="1" applyBorder="1" applyAlignment="1">
      <alignment horizontal="center" wrapText="1"/>
    </xf>
    <xf numFmtId="1" fontId="22" fillId="0" borderId="32" xfId="0" applyNumberFormat="1" applyFont="1" applyBorder="1" applyAlignment="1">
      <alignment horizontal="center" wrapText="1"/>
    </xf>
    <xf numFmtId="1" fontId="22" fillId="0" borderId="59" xfId="0" applyNumberFormat="1" applyFont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68" xfId="0" applyFont="1" applyBorder="1" applyAlignment="1">
      <alignment horizontal="center" wrapText="1"/>
    </xf>
    <xf numFmtId="0" fontId="21" fillId="36" borderId="32" xfId="0" applyFont="1" applyFill="1" applyBorder="1" applyAlignment="1">
      <alignment horizontal="center" wrapText="1"/>
    </xf>
    <xf numFmtId="0" fontId="21" fillId="36" borderId="59" xfId="0" applyFont="1" applyFill="1" applyBorder="1" applyAlignment="1">
      <alignment horizontal="center" wrapText="1"/>
    </xf>
    <xf numFmtId="0" fontId="21" fillId="36" borderId="32" xfId="0" applyNumberFormat="1" applyFont="1" applyFill="1" applyBorder="1" applyAlignment="1">
      <alignment horizontal="center" wrapText="1"/>
    </xf>
    <xf numFmtId="0" fontId="21" fillId="36" borderId="59" xfId="0" applyNumberFormat="1" applyFont="1" applyFill="1" applyBorder="1" applyAlignment="1">
      <alignment horizontal="center" wrapText="1"/>
    </xf>
    <xf numFmtId="1" fontId="22" fillId="0" borderId="32" xfId="0" applyNumberFormat="1" applyFont="1" applyBorder="1" applyAlignment="1">
      <alignment horizontal="center" vertical="top" wrapText="1"/>
    </xf>
    <xf numFmtId="1" fontId="22" fillId="0" borderId="59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22" fillId="33" borderId="55" xfId="0" applyFont="1" applyFill="1" applyBorder="1" applyAlignment="1">
      <alignment horizontal="center" vertical="center" wrapText="1"/>
    </xf>
    <xf numFmtId="0" fontId="22" fillId="33" borderId="64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100" fillId="36" borderId="39" xfId="0" applyFont="1" applyFill="1" applyBorder="1" applyAlignment="1">
      <alignment horizontal="center" vertical="center" wrapText="1"/>
    </xf>
    <xf numFmtId="0" fontId="24" fillId="36" borderId="44" xfId="0" applyFont="1" applyFill="1" applyBorder="1" applyAlignment="1">
      <alignment horizontal="center" vertical="center" wrapText="1"/>
    </xf>
    <xf numFmtId="0" fontId="21" fillId="36" borderId="35" xfId="0" applyFont="1" applyFill="1" applyBorder="1" applyAlignment="1">
      <alignment horizontal="center" wrapText="1"/>
    </xf>
    <xf numFmtId="0" fontId="21" fillId="36" borderId="35" xfId="0" applyNumberFormat="1" applyFont="1" applyFill="1" applyBorder="1" applyAlignment="1">
      <alignment horizontal="center" wrapText="1"/>
    </xf>
    <xf numFmtId="1" fontId="22" fillId="0" borderId="35" xfId="0" applyNumberFormat="1" applyFont="1" applyBorder="1" applyAlignment="1">
      <alignment horizontal="center" vertical="top" wrapText="1"/>
    </xf>
    <xf numFmtId="0" fontId="24" fillId="36" borderId="16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1" fillId="36" borderId="38" xfId="0" applyFont="1" applyFill="1" applyBorder="1" applyAlignment="1">
      <alignment horizontal="center" wrapText="1"/>
    </xf>
    <xf numFmtId="0" fontId="21" fillId="36" borderId="66" xfId="0" applyFont="1" applyFill="1" applyBorder="1" applyAlignment="1">
      <alignment horizontal="center" wrapText="1"/>
    </xf>
    <xf numFmtId="0" fontId="21" fillId="36" borderId="41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2" fillId="35" borderId="38" xfId="0" applyNumberFormat="1" applyFont="1" applyFill="1" applyBorder="1" applyAlignment="1">
      <alignment horizontal="center" wrapText="1"/>
    </xf>
    <xf numFmtId="0" fontId="22" fillId="35" borderId="66" xfId="0" applyNumberFormat="1" applyFont="1" applyFill="1" applyBorder="1" applyAlignment="1">
      <alignment horizontal="center" wrapText="1"/>
    </xf>
    <xf numFmtId="0" fontId="14" fillId="0" borderId="69" xfId="0" applyFont="1" applyBorder="1" applyAlignment="1">
      <alignment horizont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70" xfId="0" applyFont="1" applyFill="1" applyBorder="1" applyAlignment="1">
      <alignment horizontal="center" vertical="center" wrapText="1"/>
    </xf>
    <xf numFmtId="0" fontId="20" fillId="36" borderId="73" xfId="0" applyFont="1" applyFill="1" applyBorder="1" applyAlignment="1">
      <alignment horizontal="center" vertical="center" wrapText="1"/>
    </xf>
    <xf numFmtId="0" fontId="21" fillId="36" borderId="38" xfId="0" applyNumberFormat="1" applyFont="1" applyFill="1" applyBorder="1" applyAlignment="1">
      <alignment horizontal="center" wrapText="1"/>
    </xf>
    <xf numFmtId="0" fontId="21" fillId="36" borderId="66" xfId="0" applyNumberFormat="1" applyFont="1" applyFill="1" applyBorder="1" applyAlignment="1">
      <alignment horizontal="center" wrapText="1"/>
    </xf>
    <xf numFmtId="0" fontId="22" fillId="0" borderId="38" xfId="0" applyNumberFormat="1" applyFont="1" applyBorder="1" applyAlignment="1">
      <alignment horizontal="center" wrapText="1"/>
    </xf>
    <xf numFmtId="0" fontId="22" fillId="0" borderId="66" xfId="0" applyNumberFormat="1" applyFont="1" applyBorder="1" applyAlignment="1">
      <alignment horizontal="center"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22" fillId="0" borderId="38" xfId="0" applyNumberFormat="1" applyFont="1" applyBorder="1" applyAlignment="1">
      <alignment horizontal="center" vertical="center" wrapText="1"/>
    </xf>
    <xf numFmtId="0" fontId="22" fillId="0" borderId="6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3" fillId="36" borderId="12" xfId="0" applyFont="1" applyFill="1" applyBorder="1" applyAlignment="1">
      <alignment horizontal="center" vertical="center" wrapText="1"/>
    </xf>
    <xf numFmtId="0" fontId="17" fillId="36" borderId="39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center" vertical="center" wrapText="1"/>
    </xf>
    <xf numFmtId="0" fontId="48" fillId="0" borderId="0" xfId="55" applyFont="1" applyBorder="1" applyAlignment="1">
      <alignment horizontal="center" wrapText="1"/>
      <protection/>
    </xf>
    <xf numFmtId="0" fontId="36" fillId="0" borderId="0" xfId="55" applyFont="1" applyBorder="1" applyAlignment="1">
      <alignment horizontal="center" wrapText="1"/>
      <protection/>
    </xf>
    <xf numFmtId="0" fontId="36" fillId="0" borderId="0" xfId="55" applyFont="1" applyBorder="1" applyAlignment="1">
      <alignment horizontal="right" wrapText="1"/>
      <protection/>
    </xf>
    <xf numFmtId="1" fontId="37" fillId="0" borderId="16" xfId="55" applyNumberFormat="1" applyFont="1" applyBorder="1" applyAlignment="1">
      <alignment horizontal="center" vertical="top" wrapText="1"/>
      <protection/>
    </xf>
    <xf numFmtId="2" fontId="37" fillId="0" borderId="16" xfId="55" applyNumberFormat="1" applyFont="1" applyBorder="1" applyAlignment="1">
      <alignment horizontal="center" vertical="top" wrapText="1"/>
      <protection/>
    </xf>
    <xf numFmtId="2" fontId="37" fillId="0" borderId="66" xfId="55" applyNumberFormat="1" applyFont="1" applyFill="1" applyBorder="1" applyAlignment="1">
      <alignment horizontal="center" vertical="center" wrapText="1"/>
      <protection/>
    </xf>
    <xf numFmtId="0" fontId="37" fillId="0" borderId="16" xfId="55" applyFont="1" applyFill="1" applyBorder="1" applyAlignment="1">
      <alignment horizontal="center" vertical="center" wrapText="1"/>
      <protection/>
    </xf>
    <xf numFmtId="1" fontId="37" fillId="0" borderId="26" xfId="55" applyNumberFormat="1" applyFont="1" applyBorder="1" applyAlignment="1">
      <alignment horizontal="center" vertical="top" wrapText="1"/>
      <protection/>
    </xf>
    <xf numFmtId="0" fontId="19" fillId="0" borderId="0" xfId="55" applyFont="1" applyAlignment="1">
      <alignment horizontal="center" wrapText="1"/>
      <protection/>
    </xf>
    <xf numFmtId="0" fontId="24" fillId="0" borderId="0" xfId="55" applyFont="1" applyAlignment="1">
      <alignment horizontal="center" vertical="center" wrapText="1"/>
      <protection/>
    </xf>
    <xf numFmtId="0" fontId="29" fillId="0" borderId="0" xfId="55" applyFont="1" applyAlignment="1">
      <alignment horizontal="center" vertical="center" wrapText="1"/>
      <protection/>
    </xf>
    <xf numFmtId="0" fontId="19" fillId="36" borderId="44" xfId="55" applyFont="1" applyFill="1" applyBorder="1" applyAlignment="1">
      <alignment horizontal="center" vertical="center" wrapText="1"/>
      <protection/>
    </xf>
    <xf numFmtId="0" fontId="19" fillId="36" borderId="40" xfId="55" applyFont="1" applyFill="1" applyBorder="1" applyAlignment="1">
      <alignment horizontal="center" vertical="center" wrapText="1"/>
      <protection/>
    </xf>
    <xf numFmtId="0" fontId="21" fillId="36" borderId="16" xfId="55" applyFont="1" applyFill="1" applyBorder="1" applyAlignment="1">
      <alignment horizontal="center" wrapText="1"/>
      <protection/>
    </xf>
    <xf numFmtId="0" fontId="35" fillId="36" borderId="36" xfId="55" applyNumberFormat="1" applyFont="1" applyFill="1" applyBorder="1" applyAlignment="1">
      <alignment horizontal="center" wrapText="1"/>
      <protection/>
    </xf>
    <xf numFmtId="0" fontId="38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41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0" borderId="68" xfId="0" applyFont="1" applyBorder="1" applyAlignment="1">
      <alignment horizontal="center" wrapText="1"/>
    </xf>
    <xf numFmtId="0" fontId="31" fillId="36" borderId="12" xfId="0" applyFont="1" applyFill="1" applyBorder="1" applyAlignment="1">
      <alignment horizontal="center" vertical="center" wrapText="1"/>
    </xf>
    <xf numFmtId="0" fontId="108" fillId="36" borderId="15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29" fillId="0" borderId="0" xfId="0" applyFont="1" applyBorder="1" applyAlignment="1">
      <alignment horizontal="center" wrapText="1"/>
    </xf>
    <xf numFmtId="0" fontId="29" fillId="0" borderId="68" xfId="0" applyFont="1" applyBorder="1" applyAlignment="1">
      <alignment horizontal="center" wrapText="1"/>
    </xf>
    <xf numFmtId="0" fontId="14" fillId="36" borderId="12" xfId="0" applyFont="1" applyFill="1" applyBorder="1" applyAlignment="1">
      <alignment horizontal="center" vertical="center" wrapText="1"/>
    </xf>
    <xf numFmtId="0" fontId="99" fillId="36" borderId="39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 vertical="center" wrapText="1"/>
    </xf>
    <xf numFmtId="187" fontId="7" fillId="0" borderId="18" xfId="0" applyNumberFormat="1" applyFont="1" applyFill="1" applyBorder="1" applyAlignment="1">
      <alignment horizontal="center" vertical="center" wrapText="1"/>
    </xf>
    <xf numFmtId="187" fontId="7" fillId="0" borderId="19" xfId="0" applyNumberFormat="1" applyFont="1" applyFill="1" applyBorder="1" applyAlignment="1">
      <alignment horizontal="center" vertical="center" wrapText="1"/>
    </xf>
    <xf numFmtId="187" fontId="7" fillId="0" borderId="20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5 2" xfId="54"/>
    <cellStyle name="Обычный 2" xfId="55"/>
    <cellStyle name="Обычный 2 3 2 2" xfId="56"/>
    <cellStyle name="Обычный 2_ФОТ доработать" xfId="57"/>
    <cellStyle name="Обычный 5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 2" xfId="70"/>
    <cellStyle name="Финансовый [0] 3" xfId="71"/>
    <cellStyle name="Финансовый [0] 3 2" xfId="72"/>
    <cellStyle name="Финансовый [0] 3 3" xfId="73"/>
    <cellStyle name="Финансовый [0] 3 4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94"/>
  <sheetViews>
    <sheetView zoomScalePageLayoutView="0" workbookViewId="0" topLeftCell="B1">
      <selection activeCell="I93" sqref="I93"/>
    </sheetView>
  </sheetViews>
  <sheetFormatPr defaultColWidth="9.140625" defaultRowHeight="15"/>
  <cols>
    <col min="1" max="1" width="11.421875" style="0" customWidth="1"/>
    <col min="2" max="2" width="13.7109375" style="0" customWidth="1"/>
    <col min="3" max="3" width="23.140625" style="0" customWidth="1"/>
  </cols>
  <sheetData>
    <row r="2" spans="1:12" ht="18" hidden="1">
      <c r="A2" s="1"/>
      <c r="B2" s="83" t="s">
        <v>303</v>
      </c>
      <c r="C2" s="83"/>
      <c r="D2" s="83"/>
      <c r="E2" s="83"/>
      <c r="F2" s="83"/>
      <c r="G2" s="83"/>
      <c r="H2" s="83"/>
      <c r="I2" s="83"/>
      <c r="J2" s="83"/>
      <c r="L2" s="264"/>
    </row>
    <row r="3" ht="15.75" hidden="1" thickBot="1"/>
    <row r="4" spans="1:28" ht="15.75" hidden="1" thickBot="1">
      <c r="A4" s="386" t="s">
        <v>7</v>
      </c>
      <c r="B4" s="387"/>
      <c r="C4" s="388"/>
      <c r="D4" s="376" t="s">
        <v>258</v>
      </c>
      <c r="E4" s="377"/>
      <c r="F4" s="377"/>
      <c r="G4" s="377"/>
      <c r="H4" s="378"/>
      <c r="I4" s="376" t="s">
        <v>259</v>
      </c>
      <c r="J4" s="377"/>
      <c r="K4" s="377"/>
      <c r="L4" s="377"/>
      <c r="M4" s="378"/>
      <c r="N4" s="376" t="s">
        <v>260</v>
      </c>
      <c r="O4" s="377"/>
      <c r="P4" s="377"/>
      <c r="Q4" s="377"/>
      <c r="R4" s="378"/>
      <c r="S4" s="376" t="s">
        <v>261</v>
      </c>
      <c r="T4" s="377"/>
      <c r="U4" s="377"/>
      <c r="V4" s="377"/>
      <c r="W4" s="378"/>
      <c r="X4" s="376" t="s">
        <v>262</v>
      </c>
      <c r="Y4" s="377"/>
      <c r="Z4" s="377"/>
      <c r="AA4" s="377"/>
      <c r="AB4" s="378"/>
    </row>
    <row r="5" spans="1:28" ht="15.75" hidden="1" thickBot="1">
      <c r="A5" s="379" t="s">
        <v>0</v>
      </c>
      <c r="B5" s="380"/>
      <c r="C5" s="381"/>
      <c r="D5" s="382" t="s">
        <v>13</v>
      </c>
      <c r="E5" s="383"/>
      <c r="F5" s="383"/>
      <c r="G5" s="383"/>
      <c r="H5" s="384"/>
      <c r="I5" s="382" t="s">
        <v>13</v>
      </c>
      <c r="J5" s="383"/>
      <c r="K5" s="383"/>
      <c r="L5" s="383"/>
      <c r="M5" s="384"/>
      <c r="N5" s="382" t="s">
        <v>13</v>
      </c>
      <c r="O5" s="383"/>
      <c r="P5" s="383"/>
      <c r="Q5" s="383"/>
      <c r="R5" s="384"/>
      <c r="S5" s="382" t="s">
        <v>13</v>
      </c>
      <c r="T5" s="383"/>
      <c r="U5" s="383"/>
      <c r="V5" s="383"/>
      <c r="W5" s="384"/>
      <c r="X5" s="382" t="s">
        <v>13</v>
      </c>
      <c r="Y5" s="383"/>
      <c r="Z5" s="383"/>
      <c r="AA5" s="383"/>
      <c r="AB5" s="384"/>
    </row>
    <row r="6" spans="1:28" ht="90" hidden="1" thickBot="1">
      <c r="A6" s="2" t="s">
        <v>1</v>
      </c>
      <c r="B6" s="3" t="s">
        <v>2</v>
      </c>
      <c r="C6" s="4" t="s">
        <v>3</v>
      </c>
      <c r="D6" s="24" t="s">
        <v>4</v>
      </c>
      <c r="E6" s="25" t="s">
        <v>5</v>
      </c>
      <c r="F6" s="25" t="s">
        <v>8</v>
      </c>
      <c r="G6" s="25" t="s">
        <v>9</v>
      </c>
      <c r="H6" s="26" t="s">
        <v>10</v>
      </c>
      <c r="I6" s="24" t="s">
        <v>4</v>
      </c>
      <c r="J6" s="25" t="s">
        <v>5</v>
      </c>
      <c r="K6" s="25" t="s">
        <v>8</v>
      </c>
      <c r="L6" s="25" t="s">
        <v>9</v>
      </c>
      <c r="M6" s="26" t="s">
        <v>10</v>
      </c>
      <c r="N6" s="87" t="s">
        <v>4</v>
      </c>
      <c r="O6" s="88" t="s">
        <v>5</v>
      </c>
      <c r="P6" s="88" t="s">
        <v>8</v>
      </c>
      <c r="Q6" s="88" t="s">
        <v>9</v>
      </c>
      <c r="R6" s="89" t="s">
        <v>10</v>
      </c>
      <c r="S6" s="24" t="s">
        <v>4</v>
      </c>
      <c r="T6" s="25" t="s">
        <v>5</v>
      </c>
      <c r="U6" s="25" t="s">
        <v>8</v>
      </c>
      <c r="V6" s="25" t="s">
        <v>9</v>
      </c>
      <c r="W6" s="26" t="s">
        <v>10</v>
      </c>
      <c r="X6" s="24" t="s">
        <v>4</v>
      </c>
      <c r="Y6" s="25" t="s">
        <v>5</v>
      </c>
      <c r="Z6" s="25" t="s">
        <v>8</v>
      </c>
      <c r="AA6" s="25" t="s">
        <v>9</v>
      </c>
      <c r="AB6" s="26" t="s">
        <v>10</v>
      </c>
    </row>
    <row r="7" spans="1:28" ht="39.75" customHeight="1" hidden="1">
      <c r="A7" s="80" t="s">
        <v>14</v>
      </c>
      <c r="B7" s="81" t="s">
        <v>184</v>
      </c>
      <c r="C7" s="82" t="s">
        <v>208</v>
      </c>
      <c r="D7" s="258">
        <v>2565</v>
      </c>
      <c r="E7" s="259">
        <v>1710</v>
      </c>
      <c r="F7" s="259">
        <v>1453.5</v>
      </c>
      <c r="G7" s="259">
        <v>1539</v>
      </c>
      <c r="H7" s="217">
        <v>1308.1499999999999</v>
      </c>
      <c r="I7" s="215">
        <v>2625</v>
      </c>
      <c r="J7" s="216">
        <v>1750</v>
      </c>
      <c r="K7" s="216">
        <v>1487.5</v>
      </c>
      <c r="L7" s="216">
        <v>1575</v>
      </c>
      <c r="M7" s="217">
        <v>1338.75</v>
      </c>
      <c r="N7" s="213">
        <v>2850</v>
      </c>
      <c r="O7" s="214">
        <v>1900</v>
      </c>
      <c r="P7" s="214">
        <v>1615</v>
      </c>
      <c r="Q7" s="214">
        <v>1710</v>
      </c>
      <c r="R7" s="213">
        <v>1454</v>
      </c>
      <c r="S7" s="215">
        <v>3135</v>
      </c>
      <c r="T7" s="216">
        <v>2100</v>
      </c>
      <c r="U7" s="216">
        <v>1777</v>
      </c>
      <c r="V7" s="216">
        <v>1881</v>
      </c>
      <c r="W7" s="217">
        <v>1599</v>
      </c>
      <c r="X7" s="215">
        <v>2700</v>
      </c>
      <c r="Y7" s="216">
        <v>1800</v>
      </c>
      <c r="Z7" s="216">
        <v>1530</v>
      </c>
      <c r="AA7" s="216">
        <v>1620</v>
      </c>
      <c r="AB7" s="217">
        <v>1377</v>
      </c>
    </row>
    <row r="8" spans="1:28" ht="43.5" customHeight="1" hidden="1">
      <c r="A8" s="74" t="s">
        <v>174</v>
      </c>
      <c r="B8" s="75" t="s">
        <v>184</v>
      </c>
      <c r="C8" s="78" t="s">
        <v>209</v>
      </c>
      <c r="D8" s="260">
        <v>2707.5</v>
      </c>
      <c r="E8" s="261">
        <v>1805</v>
      </c>
      <c r="F8" s="261">
        <v>1534.25</v>
      </c>
      <c r="G8" s="261">
        <v>1624.5</v>
      </c>
      <c r="H8" s="262">
        <v>1380.825</v>
      </c>
      <c r="I8" s="220">
        <v>2775</v>
      </c>
      <c r="J8" s="214">
        <v>1850</v>
      </c>
      <c r="K8" s="214">
        <v>1572.5</v>
      </c>
      <c r="L8" s="214">
        <v>1665</v>
      </c>
      <c r="M8" s="221">
        <v>1415.25</v>
      </c>
      <c r="N8" s="218">
        <v>3000</v>
      </c>
      <c r="O8" s="219">
        <v>2000</v>
      </c>
      <c r="P8" s="219">
        <v>1700</v>
      </c>
      <c r="Q8" s="219">
        <v>1800</v>
      </c>
      <c r="R8" s="213">
        <v>1530</v>
      </c>
      <c r="S8" s="220">
        <v>3293</v>
      </c>
      <c r="T8" s="214">
        <v>2200</v>
      </c>
      <c r="U8" s="214">
        <v>1866</v>
      </c>
      <c r="V8" s="214">
        <v>1976</v>
      </c>
      <c r="W8" s="221">
        <v>1679</v>
      </c>
      <c r="X8" s="220">
        <v>2850</v>
      </c>
      <c r="Y8" s="214">
        <v>1900</v>
      </c>
      <c r="Z8" s="214">
        <v>1615</v>
      </c>
      <c r="AA8" s="214">
        <v>1710</v>
      </c>
      <c r="AB8" s="221">
        <v>1453.5</v>
      </c>
    </row>
    <row r="9" spans="1:28" ht="43.5" customHeight="1" hidden="1">
      <c r="A9" s="74" t="s">
        <v>15</v>
      </c>
      <c r="B9" s="17" t="s">
        <v>184</v>
      </c>
      <c r="C9" s="77" t="s">
        <v>210</v>
      </c>
      <c r="D9" s="260">
        <v>2327.5</v>
      </c>
      <c r="E9" s="261">
        <v>2327.5</v>
      </c>
      <c r="F9" s="261">
        <v>1978.375</v>
      </c>
      <c r="G9" s="261"/>
      <c r="H9" s="262">
        <v>1683</v>
      </c>
      <c r="I9" s="220">
        <v>2300</v>
      </c>
      <c r="J9" s="214">
        <v>2300</v>
      </c>
      <c r="K9" s="214">
        <v>1955</v>
      </c>
      <c r="L9" s="214"/>
      <c r="M9" s="221">
        <v>1721</v>
      </c>
      <c r="N9" s="218">
        <v>2600</v>
      </c>
      <c r="O9" s="219">
        <v>2600</v>
      </c>
      <c r="P9" s="219">
        <v>2210</v>
      </c>
      <c r="Q9" s="219"/>
      <c r="R9" s="213">
        <v>1989</v>
      </c>
      <c r="S9" s="220">
        <v>2825</v>
      </c>
      <c r="T9" s="214">
        <v>2850</v>
      </c>
      <c r="U9" s="214">
        <v>2401</v>
      </c>
      <c r="V9" s="214"/>
      <c r="W9" s="221">
        <v>2161</v>
      </c>
      <c r="X9" s="220">
        <v>2450</v>
      </c>
      <c r="Y9" s="214">
        <v>2450</v>
      </c>
      <c r="Z9" s="214">
        <v>2082.5</v>
      </c>
      <c r="AA9" s="214"/>
      <c r="AB9" s="221">
        <v>1882</v>
      </c>
    </row>
    <row r="10" spans="1:28" ht="39.75" customHeight="1" hidden="1">
      <c r="A10" s="74" t="s">
        <v>16</v>
      </c>
      <c r="B10" s="17" t="s">
        <v>185</v>
      </c>
      <c r="C10" s="77" t="s">
        <v>211</v>
      </c>
      <c r="D10" s="223">
        <v>3063.75</v>
      </c>
      <c r="E10" s="219">
        <v>2042.5</v>
      </c>
      <c r="F10" s="219">
        <v>1736.125</v>
      </c>
      <c r="G10" s="219">
        <v>1838.25</v>
      </c>
      <c r="H10" s="222">
        <v>1562.5125</v>
      </c>
      <c r="I10" s="223">
        <v>3150</v>
      </c>
      <c r="J10" s="219">
        <v>2100</v>
      </c>
      <c r="K10" s="219">
        <v>1785</v>
      </c>
      <c r="L10" s="219">
        <v>1890</v>
      </c>
      <c r="M10" s="222">
        <v>1606.5</v>
      </c>
      <c r="N10" s="218">
        <v>3375</v>
      </c>
      <c r="O10" s="219">
        <v>2250</v>
      </c>
      <c r="P10" s="219">
        <v>1912.5</v>
      </c>
      <c r="Q10" s="219">
        <v>2025</v>
      </c>
      <c r="R10" s="222">
        <v>1721.25</v>
      </c>
      <c r="S10" s="223">
        <v>3750</v>
      </c>
      <c r="T10" s="219">
        <v>2500</v>
      </c>
      <c r="U10" s="219">
        <v>2125</v>
      </c>
      <c r="V10" s="219">
        <v>2250</v>
      </c>
      <c r="W10" s="222">
        <v>1912.5</v>
      </c>
      <c r="X10" s="223">
        <v>3225</v>
      </c>
      <c r="Y10" s="219">
        <v>2150</v>
      </c>
      <c r="Z10" s="219">
        <v>1827.5</v>
      </c>
      <c r="AA10" s="219">
        <v>1935</v>
      </c>
      <c r="AB10" s="222">
        <v>1644.75</v>
      </c>
    </row>
    <row r="11" spans="1:28" ht="37.5" customHeight="1" hidden="1">
      <c r="A11" s="74" t="s">
        <v>17</v>
      </c>
      <c r="B11" s="17" t="s">
        <v>185</v>
      </c>
      <c r="C11" s="77" t="s">
        <v>212</v>
      </c>
      <c r="D11" s="223">
        <v>3206.25</v>
      </c>
      <c r="E11" s="219">
        <v>2137.5</v>
      </c>
      <c r="F11" s="219">
        <v>1816.875</v>
      </c>
      <c r="G11" s="219">
        <v>1923.75</v>
      </c>
      <c r="H11" s="222">
        <v>1635.1875</v>
      </c>
      <c r="I11" s="223">
        <v>3300</v>
      </c>
      <c r="J11" s="219">
        <v>2200</v>
      </c>
      <c r="K11" s="219">
        <v>1870</v>
      </c>
      <c r="L11" s="219">
        <v>1980</v>
      </c>
      <c r="M11" s="222">
        <v>1683</v>
      </c>
      <c r="N11" s="218">
        <v>3525</v>
      </c>
      <c r="O11" s="219">
        <v>2350</v>
      </c>
      <c r="P11" s="219">
        <v>1997.5</v>
      </c>
      <c r="Q11" s="219">
        <v>2115</v>
      </c>
      <c r="R11" s="222">
        <v>1797.75</v>
      </c>
      <c r="S11" s="223">
        <v>3900</v>
      </c>
      <c r="T11" s="219">
        <v>2600</v>
      </c>
      <c r="U11" s="219">
        <v>2210</v>
      </c>
      <c r="V11" s="219">
        <v>2340</v>
      </c>
      <c r="W11" s="222">
        <v>1989</v>
      </c>
      <c r="X11" s="223">
        <v>3375</v>
      </c>
      <c r="Y11" s="219">
        <v>2250</v>
      </c>
      <c r="Z11" s="219">
        <v>1912.5</v>
      </c>
      <c r="AA11" s="219">
        <v>2025</v>
      </c>
      <c r="AB11" s="222">
        <v>1721.25</v>
      </c>
    </row>
    <row r="12" spans="1:28" ht="38.25" customHeight="1" hidden="1">
      <c r="A12" s="74" t="s">
        <v>183</v>
      </c>
      <c r="B12" s="75" t="s">
        <v>185</v>
      </c>
      <c r="C12" s="78" t="s">
        <v>213</v>
      </c>
      <c r="D12" s="223">
        <v>3348.75</v>
      </c>
      <c r="E12" s="219">
        <v>2232.5</v>
      </c>
      <c r="F12" s="219">
        <v>1897.625</v>
      </c>
      <c r="G12" s="219">
        <v>2009.25</v>
      </c>
      <c r="H12" s="222">
        <v>1707.8625</v>
      </c>
      <c r="I12" s="223">
        <v>3450</v>
      </c>
      <c r="J12" s="219">
        <v>2300</v>
      </c>
      <c r="K12" s="219">
        <v>1955</v>
      </c>
      <c r="L12" s="219">
        <v>2070</v>
      </c>
      <c r="M12" s="222">
        <v>1759.5</v>
      </c>
      <c r="N12" s="218">
        <v>3600</v>
      </c>
      <c r="O12" s="219">
        <v>2400</v>
      </c>
      <c r="P12" s="219">
        <v>2040</v>
      </c>
      <c r="Q12" s="219">
        <v>2160</v>
      </c>
      <c r="R12" s="222">
        <v>1836</v>
      </c>
      <c r="S12" s="223">
        <v>3975</v>
      </c>
      <c r="T12" s="219">
        <v>2650</v>
      </c>
      <c r="U12" s="219">
        <v>2252.5</v>
      </c>
      <c r="V12" s="219">
        <v>2385</v>
      </c>
      <c r="W12" s="222">
        <v>2027.25</v>
      </c>
      <c r="X12" s="223">
        <v>3525</v>
      </c>
      <c r="Y12" s="219">
        <v>2350</v>
      </c>
      <c r="Z12" s="219">
        <v>1997.5</v>
      </c>
      <c r="AA12" s="219">
        <v>2115</v>
      </c>
      <c r="AB12" s="222">
        <v>1797.75</v>
      </c>
    </row>
    <row r="13" spans="1:28" ht="37.5" customHeight="1" hidden="1">
      <c r="A13" s="74" t="s">
        <v>18</v>
      </c>
      <c r="B13" s="17" t="s">
        <v>185</v>
      </c>
      <c r="C13" s="77" t="s">
        <v>214</v>
      </c>
      <c r="D13" s="223">
        <v>3491.25</v>
      </c>
      <c r="E13" s="219">
        <v>2327.5</v>
      </c>
      <c r="F13" s="219">
        <v>1978.375</v>
      </c>
      <c r="G13" s="219">
        <v>2094.75</v>
      </c>
      <c r="H13" s="222">
        <v>1780.5375</v>
      </c>
      <c r="I13" s="223">
        <v>3600</v>
      </c>
      <c r="J13" s="219">
        <v>2400</v>
      </c>
      <c r="K13" s="219">
        <v>2040</v>
      </c>
      <c r="L13" s="219">
        <v>2160</v>
      </c>
      <c r="M13" s="222">
        <v>1836</v>
      </c>
      <c r="N13" s="218">
        <v>3900</v>
      </c>
      <c r="O13" s="219">
        <v>2600</v>
      </c>
      <c r="P13" s="219">
        <v>2210</v>
      </c>
      <c r="Q13" s="219">
        <v>2340</v>
      </c>
      <c r="R13" s="222">
        <v>1989</v>
      </c>
      <c r="S13" s="223">
        <v>4275</v>
      </c>
      <c r="T13" s="219">
        <v>2850</v>
      </c>
      <c r="U13" s="219">
        <v>2422.5</v>
      </c>
      <c r="V13" s="219">
        <v>2565</v>
      </c>
      <c r="W13" s="222">
        <v>2180.25</v>
      </c>
      <c r="X13" s="223">
        <v>3675</v>
      </c>
      <c r="Y13" s="219">
        <v>2450</v>
      </c>
      <c r="Z13" s="219">
        <v>2082.5</v>
      </c>
      <c r="AA13" s="219">
        <v>2205</v>
      </c>
      <c r="AB13" s="222">
        <v>1874.25</v>
      </c>
    </row>
    <row r="14" spans="1:28" ht="39" customHeight="1" hidden="1">
      <c r="A14" s="74" t="s">
        <v>19</v>
      </c>
      <c r="B14" s="17" t="s">
        <v>185</v>
      </c>
      <c r="C14" s="77" t="s">
        <v>215</v>
      </c>
      <c r="D14" s="223">
        <v>3990</v>
      </c>
      <c r="E14" s="219">
        <v>2660</v>
      </c>
      <c r="F14" s="219">
        <v>2261</v>
      </c>
      <c r="G14" s="219">
        <v>2394</v>
      </c>
      <c r="H14" s="222">
        <v>2034.8999999999999</v>
      </c>
      <c r="I14" s="223">
        <v>4125</v>
      </c>
      <c r="J14" s="219">
        <v>2750</v>
      </c>
      <c r="K14" s="219">
        <v>2337.5</v>
      </c>
      <c r="L14" s="219">
        <v>2475</v>
      </c>
      <c r="M14" s="222">
        <v>2103.75</v>
      </c>
      <c r="N14" s="218">
        <v>4425</v>
      </c>
      <c r="O14" s="219">
        <v>2950</v>
      </c>
      <c r="P14" s="219">
        <v>2507.5</v>
      </c>
      <c r="Q14" s="219">
        <v>2655</v>
      </c>
      <c r="R14" s="222">
        <v>2256.75</v>
      </c>
      <c r="S14" s="223">
        <v>4650</v>
      </c>
      <c r="T14" s="219">
        <v>3100</v>
      </c>
      <c r="U14" s="219">
        <v>2635</v>
      </c>
      <c r="V14" s="219">
        <v>2790</v>
      </c>
      <c r="W14" s="222">
        <v>2371.5</v>
      </c>
      <c r="X14" s="223">
        <v>4200</v>
      </c>
      <c r="Y14" s="219">
        <v>2800</v>
      </c>
      <c r="Z14" s="219">
        <v>2380</v>
      </c>
      <c r="AA14" s="219">
        <v>2520</v>
      </c>
      <c r="AB14" s="222">
        <v>2142</v>
      </c>
    </row>
    <row r="15" spans="1:28" ht="42.75" customHeight="1" hidden="1">
      <c r="A15" s="74" t="s">
        <v>20</v>
      </c>
      <c r="B15" s="17" t="s">
        <v>185</v>
      </c>
      <c r="C15" s="77" t="s">
        <v>216</v>
      </c>
      <c r="D15" s="223">
        <v>2422.5</v>
      </c>
      <c r="E15" s="219">
        <v>2422.5</v>
      </c>
      <c r="F15" s="219">
        <v>2059.125</v>
      </c>
      <c r="G15" s="219"/>
      <c r="H15" s="222">
        <v>1759.5</v>
      </c>
      <c r="I15" s="223">
        <v>2500</v>
      </c>
      <c r="J15" s="219">
        <v>2500</v>
      </c>
      <c r="K15" s="219">
        <v>2125</v>
      </c>
      <c r="L15" s="219"/>
      <c r="M15" s="222">
        <v>1797.75</v>
      </c>
      <c r="N15" s="218">
        <v>2650</v>
      </c>
      <c r="O15" s="219">
        <v>2800</v>
      </c>
      <c r="P15" s="219">
        <v>2253</v>
      </c>
      <c r="Q15" s="219"/>
      <c r="R15" s="222">
        <v>2027</v>
      </c>
      <c r="S15" s="223">
        <v>2880</v>
      </c>
      <c r="T15" s="219">
        <v>2900</v>
      </c>
      <c r="U15" s="219">
        <v>2448</v>
      </c>
      <c r="V15" s="219"/>
      <c r="W15" s="222">
        <v>2203</v>
      </c>
      <c r="X15" s="223">
        <v>2550</v>
      </c>
      <c r="Y15" s="219">
        <v>2550</v>
      </c>
      <c r="Z15" s="219">
        <v>2167.5</v>
      </c>
      <c r="AA15" s="219"/>
      <c r="AB15" s="222">
        <v>1962.225</v>
      </c>
    </row>
    <row r="16" spans="1:28" ht="57.75" customHeight="1" hidden="1">
      <c r="A16" s="74" t="s">
        <v>182</v>
      </c>
      <c r="B16" s="17" t="s">
        <v>185</v>
      </c>
      <c r="C16" s="78" t="s">
        <v>217</v>
      </c>
      <c r="D16" s="227">
        <v>2470</v>
      </c>
      <c r="E16" s="225">
        <v>2470</v>
      </c>
      <c r="F16" s="225">
        <v>2099.5</v>
      </c>
      <c r="G16" s="225"/>
      <c r="H16" s="226">
        <v>1797.75</v>
      </c>
      <c r="I16" s="227">
        <v>2550</v>
      </c>
      <c r="J16" s="225">
        <v>2550</v>
      </c>
      <c r="K16" s="225">
        <v>2167.5</v>
      </c>
      <c r="L16" s="225"/>
      <c r="M16" s="226">
        <v>1836</v>
      </c>
      <c r="N16" s="224">
        <v>2750</v>
      </c>
      <c r="O16" s="225">
        <v>2900</v>
      </c>
      <c r="P16" s="225">
        <v>2338</v>
      </c>
      <c r="Q16" s="225"/>
      <c r="R16" s="226">
        <v>2104</v>
      </c>
      <c r="S16" s="227">
        <v>2985</v>
      </c>
      <c r="T16" s="225">
        <v>3000</v>
      </c>
      <c r="U16" s="225">
        <v>2537</v>
      </c>
      <c r="V16" s="225"/>
      <c r="W16" s="226">
        <v>2284</v>
      </c>
      <c r="X16" s="227">
        <v>2600</v>
      </c>
      <c r="Y16" s="225">
        <v>2600</v>
      </c>
      <c r="Z16" s="225">
        <v>2210</v>
      </c>
      <c r="AA16" s="225"/>
      <c r="AB16" s="226">
        <v>2000.475</v>
      </c>
    </row>
    <row r="17" spans="1:28" ht="42" customHeight="1" hidden="1">
      <c r="A17" s="74" t="s">
        <v>21</v>
      </c>
      <c r="B17" s="17" t="s">
        <v>185</v>
      </c>
      <c r="C17" s="78" t="s">
        <v>218</v>
      </c>
      <c r="D17" s="227">
        <v>2422.5</v>
      </c>
      <c r="E17" s="225">
        <v>2422.5</v>
      </c>
      <c r="F17" s="225">
        <v>2059.125</v>
      </c>
      <c r="G17" s="225"/>
      <c r="H17" s="226">
        <v>1759.5</v>
      </c>
      <c r="I17" s="227">
        <v>2500</v>
      </c>
      <c r="J17" s="225">
        <v>2500</v>
      </c>
      <c r="K17" s="225">
        <v>2125</v>
      </c>
      <c r="L17" s="225"/>
      <c r="M17" s="226">
        <v>1797.75</v>
      </c>
      <c r="N17" s="224">
        <v>2650</v>
      </c>
      <c r="O17" s="225">
        <v>2800</v>
      </c>
      <c r="P17" s="225">
        <v>2253</v>
      </c>
      <c r="Q17" s="225"/>
      <c r="R17" s="226">
        <v>2027</v>
      </c>
      <c r="S17" s="227">
        <v>2880</v>
      </c>
      <c r="T17" s="225">
        <v>2900</v>
      </c>
      <c r="U17" s="225">
        <v>2448</v>
      </c>
      <c r="V17" s="225"/>
      <c r="W17" s="226">
        <v>2203</v>
      </c>
      <c r="X17" s="227">
        <v>2550</v>
      </c>
      <c r="Y17" s="225">
        <v>2550</v>
      </c>
      <c r="Z17" s="225">
        <v>2167.5</v>
      </c>
      <c r="AA17" s="225"/>
      <c r="AB17" s="226">
        <v>1962.225</v>
      </c>
    </row>
    <row r="18" spans="1:28" ht="67.5" customHeight="1" hidden="1">
      <c r="A18" s="74" t="s">
        <v>181</v>
      </c>
      <c r="B18" s="17" t="s">
        <v>185</v>
      </c>
      <c r="C18" s="78" t="s">
        <v>219</v>
      </c>
      <c r="D18" s="227">
        <v>2470</v>
      </c>
      <c r="E18" s="225">
        <v>2470</v>
      </c>
      <c r="F18" s="225">
        <v>2099.5</v>
      </c>
      <c r="G18" s="225"/>
      <c r="H18" s="226">
        <v>1797.75</v>
      </c>
      <c r="I18" s="227">
        <v>2550</v>
      </c>
      <c r="J18" s="225">
        <v>2550</v>
      </c>
      <c r="K18" s="225">
        <v>2167.5</v>
      </c>
      <c r="L18" s="225"/>
      <c r="M18" s="226">
        <v>1836</v>
      </c>
      <c r="N18" s="224">
        <v>2750</v>
      </c>
      <c r="O18" s="225">
        <v>2900</v>
      </c>
      <c r="P18" s="225">
        <v>2338</v>
      </c>
      <c r="Q18" s="225"/>
      <c r="R18" s="226">
        <v>2104</v>
      </c>
      <c r="S18" s="227">
        <v>2985</v>
      </c>
      <c r="T18" s="225">
        <v>3000</v>
      </c>
      <c r="U18" s="225">
        <v>2537</v>
      </c>
      <c r="V18" s="225"/>
      <c r="W18" s="226">
        <v>2284</v>
      </c>
      <c r="X18" s="227">
        <v>2600</v>
      </c>
      <c r="Y18" s="225">
        <v>2600</v>
      </c>
      <c r="Z18" s="225">
        <v>2210</v>
      </c>
      <c r="AA18" s="225"/>
      <c r="AB18" s="226">
        <v>2000.475</v>
      </c>
    </row>
    <row r="19" spans="1:28" ht="48" customHeight="1" hidden="1">
      <c r="A19" s="74" t="s">
        <v>22</v>
      </c>
      <c r="B19" s="17" t="s">
        <v>185</v>
      </c>
      <c r="C19" s="77" t="s">
        <v>220</v>
      </c>
      <c r="D19" s="231">
        <v>2660</v>
      </c>
      <c r="E19" s="229">
        <v>2660</v>
      </c>
      <c r="F19" s="229">
        <v>2261</v>
      </c>
      <c r="G19" s="229"/>
      <c r="H19" s="230">
        <v>1912.5</v>
      </c>
      <c r="I19" s="231">
        <v>2750</v>
      </c>
      <c r="J19" s="229">
        <v>2750</v>
      </c>
      <c r="K19" s="229">
        <v>2337.5</v>
      </c>
      <c r="L19" s="229"/>
      <c r="M19" s="230">
        <v>1950.75</v>
      </c>
      <c r="N19" s="228">
        <v>2800</v>
      </c>
      <c r="O19" s="229">
        <v>2950</v>
      </c>
      <c r="P19" s="229">
        <v>2380</v>
      </c>
      <c r="Q19" s="229"/>
      <c r="R19" s="230">
        <v>2142</v>
      </c>
      <c r="S19" s="231">
        <v>3035</v>
      </c>
      <c r="T19" s="229">
        <v>3050</v>
      </c>
      <c r="U19" s="229">
        <v>2580</v>
      </c>
      <c r="V19" s="229"/>
      <c r="W19" s="230">
        <v>2322</v>
      </c>
      <c r="X19" s="231">
        <v>2800</v>
      </c>
      <c r="Y19" s="229">
        <v>2800</v>
      </c>
      <c r="Z19" s="229">
        <v>2380</v>
      </c>
      <c r="AA19" s="229"/>
      <c r="AB19" s="230">
        <v>2122.875</v>
      </c>
    </row>
    <row r="20" spans="1:28" ht="48.75" customHeight="1" hidden="1" thickBot="1">
      <c r="A20" s="108" t="s">
        <v>23</v>
      </c>
      <c r="B20" s="18" t="s">
        <v>6</v>
      </c>
      <c r="C20" s="79" t="s">
        <v>175</v>
      </c>
      <c r="D20" s="241">
        <v>4346.25</v>
      </c>
      <c r="E20" s="243">
        <v>2897.5</v>
      </c>
      <c r="F20" s="243">
        <v>2462.875</v>
      </c>
      <c r="G20" s="243">
        <v>2607.75</v>
      </c>
      <c r="H20" s="244">
        <v>2216.5875</v>
      </c>
      <c r="I20" s="241">
        <v>4500</v>
      </c>
      <c r="J20" s="243">
        <v>3000</v>
      </c>
      <c r="K20" s="243">
        <v>2550</v>
      </c>
      <c r="L20" s="243">
        <v>2700</v>
      </c>
      <c r="M20" s="244">
        <v>2295</v>
      </c>
      <c r="N20" s="263">
        <v>4725</v>
      </c>
      <c r="O20" s="243">
        <v>3150</v>
      </c>
      <c r="P20" s="243">
        <v>2677.5</v>
      </c>
      <c r="Q20" s="243">
        <v>2835</v>
      </c>
      <c r="R20" s="244">
        <v>2409.75</v>
      </c>
      <c r="S20" s="241">
        <v>4800</v>
      </c>
      <c r="T20" s="243">
        <v>3200</v>
      </c>
      <c r="U20" s="243">
        <v>2720</v>
      </c>
      <c r="V20" s="243">
        <v>2880</v>
      </c>
      <c r="W20" s="244">
        <v>2448</v>
      </c>
      <c r="X20" s="241">
        <v>4575</v>
      </c>
      <c r="Y20" s="243">
        <v>3050</v>
      </c>
      <c r="Z20" s="243">
        <v>2592.5</v>
      </c>
      <c r="AA20" s="243">
        <v>2745</v>
      </c>
      <c r="AB20" s="244">
        <v>2333.25</v>
      </c>
    </row>
    <row r="21" spans="1:28" s="254" customFormat="1" ht="48.75" customHeight="1" hidden="1" thickBot="1">
      <c r="A21" s="245" t="s">
        <v>23</v>
      </c>
      <c r="B21" s="246" t="str">
        <f>B7</f>
        <v>2 Категория</v>
      </c>
      <c r="C21" s="247" t="s">
        <v>287</v>
      </c>
      <c r="D21" s="248">
        <v>2475</v>
      </c>
      <c r="E21" s="249">
        <v>1650</v>
      </c>
      <c r="F21" s="250">
        <v>1402.5</v>
      </c>
      <c r="G21" s="250">
        <v>1485</v>
      </c>
      <c r="H21" s="251">
        <v>1262.25</v>
      </c>
      <c r="I21" s="252">
        <v>2550</v>
      </c>
      <c r="J21" s="250">
        <v>1700</v>
      </c>
      <c r="K21" s="250">
        <v>1445</v>
      </c>
      <c r="L21" s="250">
        <v>1530</v>
      </c>
      <c r="M21" s="251">
        <v>1300.5</v>
      </c>
      <c r="N21" s="253">
        <v>2700</v>
      </c>
      <c r="O21" s="250">
        <v>1800</v>
      </c>
      <c r="P21" s="250">
        <v>1530</v>
      </c>
      <c r="Q21" s="250">
        <v>1620</v>
      </c>
      <c r="R21" s="251">
        <v>1377</v>
      </c>
      <c r="S21" s="252">
        <v>3000</v>
      </c>
      <c r="T21" s="250">
        <v>2000</v>
      </c>
      <c r="U21" s="250">
        <v>1700</v>
      </c>
      <c r="V21" s="250">
        <v>1800</v>
      </c>
      <c r="W21" s="251">
        <v>1530</v>
      </c>
      <c r="X21" s="252">
        <v>2550</v>
      </c>
      <c r="Y21" s="250">
        <v>1700</v>
      </c>
      <c r="Z21" s="250">
        <v>1445</v>
      </c>
      <c r="AA21" s="250">
        <v>1530</v>
      </c>
      <c r="AB21" s="251">
        <v>1300.5</v>
      </c>
    </row>
    <row r="22" spans="1:8" ht="15" hidden="1">
      <c r="A22" s="389" t="s">
        <v>187</v>
      </c>
      <c r="B22" s="389"/>
      <c r="C22" s="389"/>
      <c r="D22" s="385" t="s">
        <v>188</v>
      </c>
      <c r="E22" s="385"/>
      <c r="F22" s="385"/>
      <c r="G22" s="385"/>
      <c r="H22" s="385"/>
    </row>
    <row r="23" spans="1:3" ht="15" hidden="1">
      <c r="A23" s="19"/>
      <c r="B23" s="19"/>
      <c r="C23" s="19"/>
    </row>
    <row r="24" spans="1:3" ht="15" hidden="1">
      <c r="A24" s="20" t="s">
        <v>12</v>
      </c>
      <c r="B24" s="20"/>
      <c r="C24" s="20"/>
    </row>
    <row r="25" spans="1:3" ht="15">
      <c r="A25" s="20"/>
      <c r="B25" s="20"/>
      <c r="C25" s="20"/>
    </row>
    <row r="26" spans="1:3" ht="18">
      <c r="A26" s="20"/>
      <c r="B26" s="83" t="s">
        <v>289</v>
      </c>
      <c r="C26" s="20"/>
    </row>
    <row r="27" ht="15.75" thickBot="1"/>
    <row r="28" spans="1:28" ht="15.75" customHeight="1" thickBot="1">
      <c r="A28" s="386" t="s">
        <v>7</v>
      </c>
      <c r="B28" s="387"/>
      <c r="C28" s="388"/>
      <c r="D28" s="376" t="s">
        <v>258</v>
      </c>
      <c r="E28" s="377"/>
      <c r="F28" s="377"/>
      <c r="G28" s="377"/>
      <c r="H28" s="378"/>
      <c r="I28" s="376" t="s">
        <v>259</v>
      </c>
      <c r="J28" s="377"/>
      <c r="K28" s="377"/>
      <c r="L28" s="377"/>
      <c r="M28" s="378"/>
      <c r="N28" s="376" t="s">
        <v>260</v>
      </c>
      <c r="O28" s="377"/>
      <c r="P28" s="377"/>
      <c r="Q28" s="377"/>
      <c r="R28" s="378"/>
      <c r="S28" s="376" t="s">
        <v>261</v>
      </c>
      <c r="T28" s="377"/>
      <c r="U28" s="377"/>
      <c r="V28" s="377"/>
      <c r="W28" s="378"/>
      <c r="X28" s="376" t="s">
        <v>262</v>
      </c>
      <c r="Y28" s="377"/>
      <c r="Z28" s="377"/>
      <c r="AA28" s="377"/>
      <c r="AB28" s="378"/>
    </row>
    <row r="29" spans="1:28" ht="15.75" thickBot="1">
      <c r="A29" s="379" t="s">
        <v>0</v>
      </c>
      <c r="B29" s="380"/>
      <c r="C29" s="381"/>
      <c r="D29" s="382" t="s">
        <v>189</v>
      </c>
      <c r="E29" s="383"/>
      <c r="F29" s="383"/>
      <c r="G29" s="383"/>
      <c r="H29" s="384"/>
      <c r="I29" s="382" t="s">
        <v>189</v>
      </c>
      <c r="J29" s="383"/>
      <c r="K29" s="383"/>
      <c r="L29" s="383"/>
      <c r="M29" s="384"/>
      <c r="N29" s="382" t="s">
        <v>189</v>
      </c>
      <c r="O29" s="383"/>
      <c r="P29" s="383"/>
      <c r="Q29" s="383"/>
      <c r="R29" s="384"/>
      <c r="S29" s="382" t="s">
        <v>189</v>
      </c>
      <c r="T29" s="383"/>
      <c r="U29" s="383"/>
      <c r="V29" s="383"/>
      <c r="W29" s="384"/>
      <c r="X29" s="382" t="s">
        <v>189</v>
      </c>
      <c r="Y29" s="383"/>
      <c r="Z29" s="383"/>
      <c r="AA29" s="383"/>
      <c r="AB29" s="384"/>
    </row>
    <row r="30" spans="1:28" ht="90" thickBot="1">
      <c r="A30" s="2" t="s">
        <v>1</v>
      </c>
      <c r="B30" s="3" t="s">
        <v>2</v>
      </c>
      <c r="C30" s="4" t="s">
        <v>3</v>
      </c>
      <c r="D30" s="24" t="s">
        <v>4</v>
      </c>
      <c r="E30" s="25" t="s">
        <v>5</v>
      </c>
      <c r="F30" s="25" t="s">
        <v>8</v>
      </c>
      <c r="G30" s="25" t="s">
        <v>9</v>
      </c>
      <c r="H30" s="26" t="s">
        <v>10</v>
      </c>
      <c r="I30" s="24" t="s">
        <v>4</v>
      </c>
      <c r="J30" s="25" t="s">
        <v>5</v>
      </c>
      <c r="K30" s="25" t="s">
        <v>8</v>
      </c>
      <c r="L30" s="25" t="s">
        <v>9</v>
      </c>
      <c r="M30" s="26" t="s">
        <v>10</v>
      </c>
      <c r="N30" s="24" t="s">
        <v>4</v>
      </c>
      <c r="O30" s="25" t="s">
        <v>5</v>
      </c>
      <c r="P30" s="25" t="s">
        <v>8</v>
      </c>
      <c r="Q30" s="25" t="s">
        <v>9</v>
      </c>
      <c r="R30" s="26" t="s">
        <v>10</v>
      </c>
      <c r="S30" s="24" t="s">
        <v>4</v>
      </c>
      <c r="T30" s="25" t="s">
        <v>5</v>
      </c>
      <c r="U30" s="25" t="s">
        <v>8</v>
      </c>
      <c r="V30" s="25" t="s">
        <v>9</v>
      </c>
      <c r="W30" s="26" t="s">
        <v>10</v>
      </c>
      <c r="X30" s="24" t="s">
        <v>4</v>
      </c>
      <c r="Y30" s="25" t="s">
        <v>5</v>
      </c>
      <c r="Z30" s="25" t="s">
        <v>8</v>
      </c>
      <c r="AA30" s="25" t="s">
        <v>9</v>
      </c>
      <c r="AB30" s="26" t="s">
        <v>10</v>
      </c>
    </row>
    <row r="31" spans="1:28" ht="41.25" customHeight="1">
      <c r="A31" s="14" t="s">
        <v>14</v>
      </c>
      <c r="B31" s="16" t="s">
        <v>184</v>
      </c>
      <c r="C31" s="76" t="s">
        <v>208</v>
      </c>
      <c r="D31" s="5">
        <v>3180</v>
      </c>
      <c r="E31" s="6">
        <v>2120</v>
      </c>
      <c r="F31" s="6">
        <v>1802</v>
      </c>
      <c r="G31" s="6">
        <v>1908</v>
      </c>
      <c r="H31" s="7">
        <v>1621.8</v>
      </c>
      <c r="I31" s="5">
        <v>3900</v>
      </c>
      <c r="J31" s="6">
        <v>2600</v>
      </c>
      <c r="K31" s="6">
        <v>2210</v>
      </c>
      <c r="L31" s="6">
        <v>2340</v>
      </c>
      <c r="M31" s="7">
        <v>1989</v>
      </c>
      <c r="N31" s="5">
        <v>4125</v>
      </c>
      <c r="O31" s="6">
        <v>2750</v>
      </c>
      <c r="P31" s="6">
        <v>2337.5</v>
      </c>
      <c r="Q31" s="6">
        <v>2475</v>
      </c>
      <c r="R31" s="7">
        <v>2103.75</v>
      </c>
      <c r="S31" s="5">
        <v>4425</v>
      </c>
      <c r="T31" s="6">
        <v>2950</v>
      </c>
      <c r="U31" s="6">
        <v>2507.5</v>
      </c>
      <c r="V31" s="6">
        <v>2655</v>
      </c>
      <c r="W31" s="7">
        <v>2256.75</v>
      </c>
      <c r="X31" s="5">
        <v>3975</v>
      </c>
      <c r="Y31" s="6">
        <v>2650</v>
      </c>
      <c r="Z31" s="6">
        <v>2252.5</v>
      </c>
      <c r="AA31" s="6">
        <v>2385</v>
      </c>
      <c r="AB31" s="7">
        <v>2027.25</v>
      </c>
    </row>
    <row r="32" spans="1:28" ht="46.5" customHeight="1">
      <c r="A32" s="15" t="s">
        <v>174</v>
      </c>
      <c r="B32" s="17" t="s">
        <v>184</v>
      </c>
      <c r="C32" s="77" t="s">
        <v>209</v>
      </c>
      <c r="D32" s="21">
        <v>3300</v>
      </c>
      <c r="E32" s="22">
        <v>2200</v>
      </c>
      <c r="F32" s="22">
        <v>1870</v>
      </c>
      <c r="G32" s="22">
        <v>1980</v>
      </c>
      <c r="H32" s="23">
        <v>1683</v>
      </c>
      <c r="I32" s="21">
        <v>4050</v>
      </c>
      <c r="J32" s="22">
        <v>2700</v>
      </c>
      <c r="K32" s="22">
        <v>2295</v>
      </c>
      <c r="L32" s="22">
        <v>2430</v>
      </c>
      <c r="M32" s="23">
        <v>2065.5</v>
      </c>
      <c r="N32" s="21">
        <v>4275</v>
      </c>
      <c r="O32" s="22">
        <v>2850</v>
      </c>
      <c r="P32" s="22">
        <v>2422.5</v>
      </c>
      <c r="Q32" s="22">
        <v>2565</v>
      </c>
      <c r="R32" s="23">
        <v>2180.25</v>
      </c>
      <c r="S32" s="21">
        <v>4575</v>
      </c>
      <c r="T32" s="22">
        <v>3050</v>
      </c>
      <c r="U32" s="22">
        <v>2592.5</v>
      </c>
      <c r="V32" s="22">
        <v>2745</v>
      </c>
      <c r="W32" s="23">
        <v>2333.25</v>
      </c>
      <c r="X32" s="21">
        <v>4125</v>
      </c>
      <c r="Y32" s="22">
        <v>2750</v>
      </c>
      <c r="Z32" s="22">
        <v>2337.5</v>
      </c>
      <c r="AA32" s="22">
        <v>2475</v>
      </c>
      <c r="AB32" s="23">
        <v>2103.75</v>
      </c>
    </row>
    <row r="33" spans="1:28" ht="44.25" customHeight="1">
      <c r="A33" s="15" t="s">
        <v>15</v>
      </c>
      <c r="B33" s="17" t="s">
        <v>184</v>
      </c>
      <c r="C33" s="77" t="s">
        <v>210</v>
      </c>
      <c r="D33" s="8">
        <v>2640</v>
      </c>
      <c r="E33" s="9">
        <v>2640</v>
      </c>
      <c r="F33" s="9">
        <v>2244</v>
      </c>
      <c r="G33" s="9"/>
      <c r="H33" s="10">
        <v>2333</v>
      </c>
      <c r="I33" s="8">
        <v>3150</v>
      </c>
      <c r="J33" s="9">
        <v>3150</v>
      </c>
      <c r="K33" s="9">
        <v>2677.5</v>
      </c>
      <c r="L33" s="9"/>
      <c r="M33" s="10">
        <v>2372</v>
      </c>
      <c r="N33" s="8">
        <v>3450</v>
      </c>
      <c r="O33" s="9">
        <v>3450</v>
      </c>
      <c r="P33" s="9">
        <v>2932.5</v>
      </c>
      <c r="Q33" s="9"/>
      <c r="R33" s="10">
        <v>2639</v>
      </c>
      <c r="S33" s="8">
        <v>3700</v>
      </c>
      <c r="T33" s="9">
        <v>3700</v>
      </c>
      <c r="U33" s="9">
        <v>3145</v>
      </c>
      <c r="V33" s="9"/>
      <c r="W33" s="10">
        <v>2811</v>
      </c>
      <c r="X33" s="8">
        <v>3300</v>
      </c>
      <c r="Y33" s="9">
        <v>3300</v>
      </c>
      <c r="Z33" s="9">
        <v>2805</v>
      </c>
      <c r="AA33" s="9"/>
      <c r="AB33" s="10">
        <v>2532</v>
      </c>
    </row>
    <row r="34" spans="1:28" ht="45" customHeight="1">
      <c r="A34" s="15" t="s">
        <v>16</v>
      </c>
      <c r="B34" s="17" t="s">
        <v>185</v>
      </c>
      <c r="C34" s="77" t="s">
        <v>211</v>
      </c>
      <c r="D34" s="8">
        <v>3600</v>
      </c>
      <c r="E34" s="9">
        <v>2400</v>
      </c>
      <c r="F34" s="9">
        <v>2040</v>
      </c>
      <c r="G34" s="9">
        <v>2160</v>
      </c>
      <c r="H34" s="10">
        <v>1836</v>
      </c>
      <c r="I34" s="8">
        <v>4425</v>
      </c>
      <c r="J34" s="9">
        <v>2950</v>
      </c>
      <c r="K34" s="9">
        <v>2507.5</v>
      </c>
      <c r="L34" s="9">
        <v>2655</v>
      </c>
      <c r="M34" s="10">
        <v>2256.75</v>
      </c>
      <c r="N34" s="8">
        <v>4650</v>
      </c>
      <c r="O34" s="9">
        <v>3100</v>
      </c>
      <c r="P34" s="9">
        <v>2635</v>
      </c>
      <c r="Q34" s="9">
        <v>2790</v>
      </c>
      <c r="R34" s="10">
        <v>2371.5</v>
      </c>
      <c r="S34" s="8">
        <v>5025</v>
      </c>
      <c r="T34" s="9">
        <v>3350</v>
      </c>
      <c r="U34" s="9">
        <v>2847.5</v>
      </c>
      <c r="V34" s="9">
        <v>3015</v>
      </c>
      <c r="W34" s="10">
        <v>2562.75</v>
      </c>
      <c r="X34" s="8">
        <v>4500</v>
      </c>
      <c r="Y34" s="9">
        <v>3000</v>
      </c>
      <c r="Z34" s="9">
        <v>2550</v>
      </c>
      <c r="AA34" s="9">
        <v>2700</v>
      </c>
      <c r="AB34" s="10">
        <v>2295</v>
      </c>
    </row>
    <row r="35" spans="1:28" ht="42" customHeight="1">
      <c r="A35" s="15" t="s">
        <v>17</v>
      </c>
      <c r="B35" s="17" t="s">
        <v>185</v>
      </c>
      <c r="C35" s="77" t="s">
        <v>212</v>
      </c>
      <c r="D35" s="8">
        <v>3720</v>
      </c>
      <c r="E35" s="9">
        <v>2480</v>
      </c>
      <c r="F35" s="9">
        <v>2108</v>
      </c>
      <c r="G35" s="9">
        <v>2232</v>
      </c>
      <c r="H35" s="10">
        <v>1897.2</v>
      </c>
      <c r="I35" s="8">
        <v>4575</v>
      </c>
      <c r="J35" s="9">
        <v>3050</v>
      </c>
      <c r="K35" s="9">
        <v>2592.5</v>
      </c>
      <c r="L35" s="9">
        <v>2745</v>
      </c>
      <c r="M35" s="10">
        <v>2333.25</v>
      </c>
      <c r="N35" s="8">
        <v>4800</v>
      </c>
      <c r="O35" s="9">
        <v>3200</v>
      </c>
      <c r="P35" s="9">
        <v>2720</v>
      </c>
      <c r="Q35" s="9">
        <v>2880</v>
      </c>
      <c r="R35" s="10">
        <v>2448</v>
      </c>
      <c r="S35" s="8">
        <v>5175</v>
      </c>
      <c r="T35" s="9">
        <v>3450</v>
      </c>
      <c r="U35" s="9">
        <v>2932.5</v>
      </c>
      <c r="V35" s="9">
        <v>3105</v>
      </c>
      <c r="W35" s="10">
        <v>2639.25</v>
      </c>
      <c r="X35" s="8">
        <v>4650</v>
      </c>
      <c r="Y35" s="9">
        <v>3100</v>
      </c>
      <c r="Z35" s="9">
        <v>2635</v>
      </c>
      <c r="AA35" s="9">
        <v>2790</v>
      </c>
      <c r="AB35" s="10">
        <v>2371.5</v>
      </c>
    </row>
    <row r="36" spans="1:28" ht="38.25" customHeight="1">
      <c r="A36" s="15" t="s">
        <v>183</v>
      </c>
      <c r="B36" s="17" t="s">
        <v>185</v>
      </c>
      <c r="C36" s="77" t="s">
        <v>213</v>
      </c>
      <c r="D36" s="8">
        <v>3840</v>
      </c>
      <c r="E36" s="9">
        <v>2560</v>
      </c>
      <c r="F36" s="9">
        <v>2176</v>
      </c>
      <c r="G36" s="9">
        <v>2304</v>
      </c>
      <c r="H36" s="10">
        <v>1958.3999999999999</v>
      </c>
      <c r="I36" s="8">
        <v>4725</v>
      </c>
      <c r="J36" s="9">
        <v>3150</v>
      </c>
      <c r="K36" s="9">
        <v>2677.5</v>
      </c>
      <c r="L36" s="9">
        <v>2835</v>
      </c>
      <c r="M36" s="10">
        <v>2409.75</v>
      </c>
      <c r="N36" s="8">
        <v>4875</v>
      </c>
      <c r="O36" s="9">
        <v>3250</v>
      </c>
      <c r="P36" s="9">
        <v>2762.5</v>
      </c>
      <c r="Q36" s="9">
        <v>2925</v>
      </c>
      <c r="R36" s="10">
        <v>2486.25</v>
      </c>
      <c r="S36" s="8">
        <v>5250</v>
      </c>
      <c r="T36" s="9">
        <v>3500</v>
      </c>
      <c r="U36" s="9">
        <v>2975</v>
      </c>
      <c r="V36" s="9">
        <v>3150</v>
      </c>
      <c r="W36" s="10">
        <v>2677.5</v>
      </c>
      <c r="X36" s="8">
        <v>4800</v>
      </c>
      <c r="Y36" s="9">
        <v>3200</v>
      </c>
      <c r="Z36" s="9">
        <v>2720</v>
      </c>
      <c r="AA36" s="9">
        <v>2880</v>
      </c>
      <c r="AB36" s="10">
        <v>2448</v>
      </c>
    </row>
    <row r="37" spans="1:28" ht="45.75" customHeight="1">
      <c r="A37" s="74" t="s">
        <v>18</v>
      </c>
      <c r="B37" s="75" t="s">
        <v>185</v>
      </c>
      <c r="C37" s="78" t="s">
        <v>214</v>
      </c>
      <c r="D37" s="8">
        <v>3960</v>
      </c>
      <c r="E37" s="9">
        <v>2640</v>
      </c>
      <c r="F37" s="9">
        <v>2244</v>
      </c>
      <c r="G37" s="9">
        <v>2376</v>
      </c>
      <c r="H37" s="10">
        <v>2019.6</v>
      </c>
      <c r="I37" s="8">
        <v>4875</v>
      </c>
      <c r="J37" s="9">
        <v>3250</v>
      </c>
      <c r="K37" s="9">
        <v>2762.5</v>
      </c>
      <c r="L37" s="9">
        <v>2925</v>
      </c>
      <c r="M37" s="10">
        <v>2486.25</v>
      </c>
      <c r="N37" s="8">
        <v>5175</v>
      </c>
      <c r="O37" s="9">
        <v>3450</v>
      </c>
      <c r="P37" s="9">
        <v>2932.5</v>
      </c>
      <c r="Q37" s="9">
        <v>3105</v>
      </c>
      <c r="R37" s="10">
        <v>2639.25</v>
      </c>
      <c r="S37" s="8">
        <v>5550</v>
      </c>
      <c r="T37" s="9">
        <v>3700</v>
      </c>
      <c r="U37" s="9">
        <v>3145</v>
      </c>
      <c r="V37" s="9">
        <v>3330</v>
      </c>
      <c r="W37" s="10">
        <v>2830.5</v>
      </c>
      <c r="X37" s="8">
        <v>4950</v>
      </c>
      <c r="Y37" s="9">
        <v>3300</v>
      </c>
      <c r="Z37" s="9">
        <v>2805</v>
      </c>
      <c r="AA37" s="9">
        <v>2970</v>
      </c>
      <c r="AB37" s="10">
        <v>2524.5</v>
      </c>
    </row>
    <row r="38" spans="1:28" ht="43.5" customHeight="1">
      <c r="A38" s="15" t="s">
        <v>19</v>
      </c>
      <c r="B38" s="17" t="s">
        <v>185</v>
      </c>
      <c r="C38" s="77" t="s">
        <v>215</v>
      </c>
      <c r="D38" s="8">
        <v>4380</v>
      </c>
      <c r="E38" s="9">
        <v>2920</v>
      </c>
      <c r="F38" s="9">
        <v>2482</v>
      </c>
      <c r="G38" s="9">
        <v>2628</v>
      </c>
      <c r="H38" s="10">
        <v>2233.7999999999997</v>
      </c>
      <c r="I38" s="8">
        <v>5400</v>
      </c>
      <c r="J38" s="9">
        <v>3600</v>
      </c>
      <c r="K38" s="9">
        <v>3060</v>
      </c>
      <c r="L38" s="9">
        <v>3240</v>
      </c>
      <c r="M38" s="10">
        <v>2754</v>
      </c>
      <c r="N38" s="8">
        <v>5700</v>
      </c>
      <c r="O38" s="9">
        <v>3800</v>
      </c>
      <c r="P38" s="9">
        <v>3230</v>
      </c>
      <c r="Q38" s="9">
        <v>3420</v>
      </c>
      <c r="R38" s="10">
        <v>2907</v>
      </c>
      <c r="S38" s="8">
        <v>5925</v>
      </c>
      <c r="T38" s="9">
        <v>3950</v>
      </c>
      <c r="U38" s="9">
        <v>3357.5</v>
      </c>
      <c r="V38" s="9">
        <v>3555</v>
      </c>
      <c r="W38" s="10">
        <v>3021.75</v>
      </c>
      <c r="X38" s="8">
        <v>5475</v>
      </c>
      <c r="Y38" s="9">
        <v>3650</v>
      </c>
      <c r="Z38" s="9">
        <v>3102.5</v>
      </c>
      <c r="AA38" s="9">
        <v>3285</v>
      </c>
      <c r="AB38" s="10">
        <v>2792.25</v>
      </c>
    </row>
    <row r="39" spans="1:28" ht="42" customHeight="1">
      <c r="A39" s="15" t="s">
        <v>20</v>
      </c>
      <c r="B39" s="17" t="s">
        <v>185</v>
      </c>
      <c r="C39" s="77" t="s">
        <v>216</v>
      </c>
      <c r="D39" s="8">
        <v>2720</v>
      </c>
      <c r="E39" s="9">
        <v>2720</v>
      </c>
      <c r="F39" s="9">
        <v>2312</v>
      </c>
      <c r="G39" s="9"/>
      <c r="H39" s="10">
        <v>2410</v>
      </c>
      <c r="I39" s="8">
        <v>3350</v>
      </c>
      <c r="J39" s="9">
        <v>3350</v>
      </c>
      <c r="K39" s="9">
        <v>2847.5</v>
      </c>
      <c r="L39" s="9"/>
      <c r="M39" s="10">
        <v>2448</v>
      </c>
      <c r="N39" s="8">
        <v>3650</v>
      </c>
      <c r="O39" s="9">
        <v>3650</v>
      </c>
      <c r="P39" s="9">
        <v>3102.5</v>
      </c>
      <c r="Q39" s="9"/>
      <c r="R39" s="10">
        <v>2677.5</v>
      </c>
      <c r="S39" s="8">
        <v>3750</v>
      </c>
      <c r="T39" s="9">
        <v>3750</v>
      </c>
      <c r="U39" s="9">
        <v>3187.5</v>
      </c>
      <c r="V39" s="9"/>
      <c r="W39" s="10">
        <v>2853.45</v>
      </c>
      <c r="X39" s="8">
        <v>3400</v>
      </c>
      <c r="Y39" s="9">
        <v>3400</v>
      </c>
      <c r="Z39" s="9">
        <v>2890</v>
      </c>
      <c r="AA39" s="9"/>
      <c r="AB39" s="10">
        <v>2612.475</v>
      </c>
    </row>
    <row r="40" spans="1:28" ht="54" customHeight="1">
      <c r="A40" s="74" t="s">
        <v>182</v>
      </c>
      <c r="B40" s="17" t="s">
        <v>185</v>
      </c>
      <c r="C40" s="78" t="s">
        <v>221</v>
      </c>
      <c r="D40" s="8">
        <v>2760</v>
      </c>
      <c r="E40" s="9">
        <v>2760</v>
      </c>
      <c r="F40" s="9">
        <v>2346</v>
      </c>
      <c r="G40" s="9"/>
      <c r="H40" s="10">
        <v>2448</v>
      </c>
      <c r="I40" s="8">
        <v>3400</v>
      </c>
      <c r="J40" s="9">
        <v>3400</v>
      </c>
      <c r="K40" s="9">
        <v>2890</v>
      </c>
      <c r="L40" s="9"/>
      <c r="M40" s="10">
        <v>2486.25</v>
      </c>
      <c r="N40" s="8">
        <v>3750</v>
      </c>
      <c r="O40" s="9">
        <v>3750</v>
      </c>
      <c r="P40" s="9">
        <v>3187.5</v>
      </c>
      <c r="Q40" s="9"/>
      <c r="R40" s="10">
        <v>2754</v>
      </c>
      <c r="S40" s="8">
        <v>3850</v>
      </c>
      <c r="T40" s="9">
        <v>3850</v>
      </c>
      <c r="U40" s="9">
        <v>3272.5</v>
      </c>
      <c r="V40" s="9"/>
      <c r="W40" s="10">
        <v>2933.775</v>
      </c>
      <c r="X40" s="8">
        <v>3450</v>
      </c>
      <c r="Y40" s="9">
        <v>3450</v>
      </c>
      <c r="Z40" s="9">
        <v>2932.5</v>
      </c>
      <c r="AA40" s="9"/>
      <c r="AB40" s="10">
        <v>2650.725</v>
      </c>
    </row>
    <row r="41" spans="1:28" ht="42" customHeight="1">
      <c r="A41" s="74" t="s">
        <v>21</v>
      </c>
      <c r="B41" s="17" t="s">
        <v>185</v>
      </c>
      <c r="C41" s="78" t="s">
        <v>218</v>
      </c>
      <c r="D41" s="8">
        <v>2720</v>
      </c>
      <c r="E41" s="9">
        <v>2720</v>
      </c>
      <c r="F41" s="9">
        <v>2312</v>
      </c>
      <c r="G41" s="9"/>
      <c r="H41" s="10">
        <v>2410</v>
      </c>
      <c r="I41" s="8">
        <v>3350</v>
      </c>
      <c r="J41" s="9">
        <v>3350</v>
      </c>
      <c r="K41" s="9">
        <v>2847.5</v>
      </c>
      <c r="L41" s="9"/>
      <c r="M41" s="10">
        <v>2448</v>
      </c>
      <c r="N41" s="8">
        <v>3650</v>
      </c>
      <c r="O41" s="9">
        <v>3650</v>
      </c>
      <c r="P41" s="9">
        <v>3102.5</v>
      </c>
      <c r="Q41" s="9"/>
      <c r="R41" s="10">
        <v>2677.5</v>
      </c>
      <c r="S41" s="8">
        <v>3750</v>
      </c>
      <c r="T41" s="9">
        <v>3750</v>
      </c>
      <c r="U41" s="9">
        <v>3187.5</v>
      </c>
      <c r="V41" s="9"/>
      <c r="W41" s="10">
        <v>2853.45</v>
      </c>
      <c r="X41" s="8">
        <v>3400</v>
      </c>
      <c r="Y41" s="9">
        <v>3400</v>
      </c>
      <c r="Z41" s="9">
        <v>2890</v>
      </c>
      <c r="AA41" s="9"/>
      <c r="AB41" s="10">
        <v>2612.475</v>
      </c>
    </row>
    <row r="42" spans="1:28" ht="69" customHeight="1">
      <c r="A42" s="74" t="s">
        <v>181</v>
      </c>
      <c r="B42" s="17" t="s">
        <v>185</v>
      </c>
      <c r="C42" s="78" t="s">
        <v>219</v>
      </c>
      <c r="D42" s="8">
        <v>2760</v>
      </c>
      <c r="E42" s="9">
        <v>2760</v>
      </c>
      <c r="F42" s="9">
        <v>2346</v>
      </c>
      <c r="G42" s="9"/>
      <c r="H42" s="10">
        <v>2448</v>
      </c>
      <c r="I42" s="8">
        <v>3400</v>
      </c>
      <c r="J42" s="9">
        <v>3400</v>
      </c>
      <c r="K42" s="9">
        <v>2890</v>
      </c>
      <c r="L42" s="9"/>
      <c r="M42" s="10">
        <v>2486.25</v>
      </c>
      <c r="N42" s="8">
        <v>3750</v>
      </c>
      <c r="O42" s="9">
        <v>3750</v>
      </c>
      <c r="P42" s="9">
        <v>3187.5</v>
      </c>
      <c r="Q42" s="9"/>
      <c r="R42" s="10">
        <v>2754</v>
      </c>
      <c r="S42" s="8">
        <v>3850</v>
      </c>
      <c r="T42" s="9">
        <v>3850</v>
      </c>
      <c r="U42" s="9">
        <v>3272.5</v>
      </c>
      <c r="V42" s="9"/>
      <c r="W42" s="10">
        <v>2933.775</v>
      </c>
      <c r="X42" s="8">
        <v>3450</v>
      </c>
      <c r="Y42" s="9">
        <v>3450</v>
      </c>
      <c r="Z42" s="9">
        <v>2932.5</v>
      </c>
      <c r="AA42" s="9"/>
      <c r="AB42" s="10">
        <v>2650.725</v>
      </c>
    </row>
    <row r="43" spans="1:28" ht="48.75" customHeight="1">
      <c r="A43" s="15" t="s">
        <v>22</v>
      </c>
      <c r="B43" s="17" t="s">
        <v>185</v>
      </c>
      <c r="C43" s="77" t="s">
        <v>220</v>
      </c>
      <c r="D43" s="8">
        <v>2920</v>
      </c>
      <c r="E43" s="9">
        <v>2920</v>
      </c>
      <c r="F43" s="9">
        <v>2482</v>
      </c>
      <c r="G43" s="9"/>
      <c r="H43" s="10">
        <v>2563</v>
      </c>
      <c r="I43" s="8">
        <v>3600</v>
      </c>
      <c r="J43" s="9">
        <v>3600</v>
      </c>
      <c r="K43" s="9">
        <v>3060</v>
      </c>
      <c r="L43" s="9"/>
      <c r="M43" s="10">
        <v>2601</v>
      </c>
      <c r="N43" s="8">
        <v>3800</v>
      </c>
      <c r="O43" s="9">
        <v>3800</v>
      </c>
      <c r="P43" s="9">
        <v>3230</v>
      </c>
      <c r="Q43" s="9"/>
      <c r="R43" s="10">
        <v>2792.25</v>
      </c>
      <c r="S43" s="8">
        <v>3900</v>
      </c>
      <c r="T43" s="9">
        <v>3900</v>
      </c>
      <c r="U43" s="9">
        <v>3315</v>
      </c>
      <c r="V43" s="9"/>
      <c r="W43" s="10">
        <v>2972.025</v>
      </c>
      <c r="X43" s="8">
        <v>3650</v>
      </c>
      <c r="Y43" s="9">
        <v>3650</v>
      </c>
      <c r="Z43" s="9">
        <v>3102.5</v>
      </c>
      <c r="AA43" s="9"/>
      <c r="AB43" s="10">
        <v>2773.125</v>
      </c>
    </row>
    <row r="44" spans="1:28" ht="47.25" customHeight="1" thickBot="1">
      <c r="A44" s="15" t="s">
        <v>23</v>
      </c>
      <c r="B44" s="17" t="s">
        <v>6</v>
      </c>
      <c r="C44" s="77" t="s">
        <v>175</v>
      </c>
      <c r="D44" s="11">
        <v>4680</v>
      </c>
      <c r="E44" s="12">
        <v>3120</v>
      </c>
      <c r="F44" s="12">
        <v>2652</v>
      </c>
      <c r="G44" s="12">
        <v>2808</v>
      </c>
      <c r="H44" s="13">
        <v>2386.7999999999997</v>
      </c>
      <c r="I44" s="11">
        <v>5775</v>
      </c>
      <c r="J44" s="12">
        <v>3850</v>
      </c>
      <c r="K44" s="12">
        <v>3272.5</v>
      </c>
      <c r="L44" s="12">
        <v>3465</v>
      </c>
      <c r="M44" s="13">
        <v>2945.25</v>
      </c>
      <c r="N44" s="11">
        <v>6000</v>
      </c>
      <c r="O44" s="12">
        <v>4000</v>
      </c>
      <c r="P44" s="12">
        <v>3400</v>
      </c>
      <c r="Q44" s="12">
        <v>3600</v>
      </c>
      <c r="R44" s="13">
        <v>3060</v>
      </c>
      <c r="S44" s="11">
        <v>6075</v>
      </c>
      <c r="T44" s="12">
        <v>4050</v>
      </c>
      <c r="U44" s="12">
        <v>3442.5</v>
      </c>
      <c r="V44" s="12">
        <v>3645</v>
      </c>
      <c r="W44" s="13">
        <v>3098.25</v>
      </c>
      <c r="X44" s="11">
        <v>5850</v>
      </c>
      <c r="Y44" s="12">
        <v>3900</v>
      </c>
      <c r="Z44" s="12">
        <v>3315</v>
      </c>
      <c r="AA44" s="12">
        <v>3510</v>
      </c>
      <c r="AB44" s="13">
        <v>2983.5</v>
      </c>
    </row>
    <row r="45" spans="1:8" ht="15">
      <c r="A45" s="373" t="s">
        <v>187</v>
      </c>
      <c r="B45" s="373"/>
      <c r="C45" s="373"/>
      <c r="D45" s="385" t="s">
        <v>186</v>
      </c>
      <c r="E45" s="385"/>
      <c r="F45" s="385"/>
      <c r="G45" s="385"/>
      <c r="H45" s="385"/>
    </row>
    <row r="46" spans="1:3" ht="15">
      <c r="A46" s="19"/>
      <c r="B46" s="19"/>
      <c r="C46" s="19"/>
    </row>
    <row r="47" spans="1:3" ht="15">
      <c r="A47" s="20" t="s">
        <v>11</v>
      </c>
      <c r="B47" s="20"/>
      <c r="C47" s="20"/>
    </row>
    <row r="48" spans="1:3" ht="15">
      <c r="A48" s="20"/>
      <c r="B48" s="20"/>
      <c r="C48" s="20"/>
    </row>
    <row r="49" spans="1:3" ht="18">
      <c r="A49" s="20"/>
      <c r="B49" s="83" t="s">
        <v>290</v>
      </c>
      <c r="C49" s="20"/>
    </row>
    <row r="50" ht="15.75" thickBot="1"/>
    <row r="51" spans="1:28" ht="15.75" customHeight="1" thickBot="1">
      <c r="A51" s="386" t="s">
        <v>7</v>
      </c>
      <c r="B51" s="387"/>
      <c r="C51" s="388"/>
      <c r="D51" s="376" t="s">
        <v>258</v>
      </c>
      <c r="E51" s="377"/>
      <c r="F51" s="377"/>
      <c r="G51" s="377"/>
      <c r="H51" s="378"/>
      <c r="I51" s="376" t="s">
        <v>259</v>
      </c>
      <c r="J51" s="377"/>
      <c r="K51" s="377"/>
      <c r="L51" s="377"/>
      <c r="M51" s="378"/>
      <c r="N51" s="376" t="s">
        <v>260</v>
      </c>
      <c r="O51" s="377"/>
      <c r="P51" s="377"/>
      <c r="Q51" s="377"/>
      <c r="R51" s="378"/>
      <c r="S51" s="376" t="s">
        <v>261</v>
      </c>
      <c r="T51" s="377"/>
      <c r="U51" s="377"/>
      <c r="V51" s="377"/>
      <c r="W51" s="378"/>
      <c r="X51" s="376" t="s">
        <v>262</v>
      </c>
      <c r="Y51" s="377"/>
      <c r="Z51" s="377"/>
      <c r="AA51" s="377"/>
      <c r="AB51" s="378"/>
    </row>
    <row r="52" spans="1:28" ht="15.75" thickBot="1">
      <c r="A52" s="379" t="s">
        <v>0</v>
      </c>
      <c r="B52" s="380"/>
      <c r="C52" s="381"/>
      <c r="D52" s="382" t="s">
        <v>191</v>
      </c>
      <c r="E52" s="383"/>
      <c r="F52" s="383"/>
      <c r="G52" s="383"/>
      <c r="H52" s="384"/>
      <c r="I52" s="382" t="s">
        <v>191</v>
      </c>
      <c r="J52" s="383"/>
      <c r="K52" s="383"/>
      <c r="L52" s="383"/>
      <c r="M52" s="384"/>
      <c r="N52" s="382" t="s">
        <v>191</v>
      </c>
      <c r="O52" s="383"/>
      <c r="P52" s="383"/>
      <c r="Q52" s="383"/>
      <c r="R52" s="384"/>
      <c r="S52" s="382" t="s">
        <v>191</v>
      </c>
      <c r="T52" s="383"/>
      <c r="U52" s="383"/>
      <c r="V52" s="383"/>
      <c r="W52" s="384"/>
      <c r="X52" s="382" t="s">
        <v>191</v>
      </c>
      <c r="Y52" s="383"/>
      <c r="Z52" s="383"/>
      <c r="AA52" s="383"/>
      <c r="AB52" s="384"/>
    </row>
    <row r="53" spans="1:28" ht="90" thickBot="1">
      <c r="A53" s="84" t="s">
        <v>1</v>
      </c>
      <c r="B53" s="85" t="s">
        <v>2</v>
      </c>
      <c r="C53" s="86" t="s">
        <v>3</v>
      </c>
      <c r="D53" s="24" t="s">
        <v>4</v>
      </c>
      <c r="E53" s="25" t="s">
        <v>5</v>
      </c>
      <c r="F53" s="25" t="s">
        <v>8</v>
      </c>
      <c r="G53" s="25" t="s">
        <v>9</v>
      </c>
      <c r="H53" s="26" t="s">
        <v>10</v>
      </c>
      <c r="I53" s="24" t="s">
        <v>4</v>
      </c>
      <c r="J53" s="25" t="s">
        <v>5</v>
      </c>
      <c r="K53" s="25" t="s">
        <v>8</v>
      </c>
      <c r="L53" s="25" t="s">
        <v>9</v>
      </c>
      <c r="M53" s="26" t="s">
        <v>10</v>
      </c>
      <c r="N53" s="24" t="s">
        <v>4</v>
      </c>
      <c r="O53" s="25" t="s">
        <v>5</v>
      </c>
      <c r="P53" s="25" t="s">
        <v>8</v>
      </c>
      <c r="Q53" s="25" t="s">
        <v>9</v>
      </c>
      <c r="R53" s="26" t="s">
        <v>10</v>
      </c>
      <c r="S53" s="24" t="s">
        <v>4</v>
      </c>
      <c r="T53" s="25" t="s">
        <v>5</v>
      </c>
      <c r="U53" s="25" t="s">
        <v>8</v>
      </c>
      <c r="V53" s="25" t="s">
        <v>9</v>
      </c>
      <c r="W53" s="26" t="s">
        <v>10</v>
      </c>
      <c r="X53" s="24" t="s">
        <v>4</v>
      </c>
      <c r="Y53" s="25" t="s">
        <v>5</v>
      </c>
      <c r="Z53" s="25" t="s">
        <v>8</v>
      </c>
      <c r="AA53" s="25" t="s">
        <v>9</v>
      </c>
      <c r="AB53" s="26" t="s">
        <v>10</v>
      </c>
    </row>
    <row r="54" spans="1:28" ht="45" customHeight="1">
      <c r="A54" s="80" t="s">
        <v>14</v>
      </c>
      <c r="B54" s="16" t="s">
        <v>184</v>
      </c>
      <c r="C54" s="109" t="s">
        <v>208</v>
      </c>
      <c r="D54" s="110">
        <v>2970</v>
      </c>
      <c r="E54" s="111">
        <v>1980</v>
      </c>
      <c r="F54" s="111">
        <v>1683</v>
      </c>
      <c r="G54" s="111">
        <v>1782</v>
      </c>
      <c r="H54" s="112">
        <v>1514.7</v>
      </c>
      <c r="I54" s="110">
        <v>3225</v>
      </c>
      <c r="J54" s="111">
        <v>2150</v>
      </c>
      <c r="K54" s="111">
        <v>1827.5</v>
      </c>
      <c r="L54" s="111">
        <v>1935</v>
      </c>
      <c r="M54" s="112">
        <v>1644.75</v>
      </c>
      <c r="N54" s="110">
        <v>3450</v>
      </c>
      <c r="O54" s="111">
        <v>2300</v>
      </c>
      <c r="P54" s="111">
        <v>1955</v>
      </c>
      <c r="Q54" s="111">
        <v>2070</v>
      </c>
      <c r="R54" s="112">
        <v>1759.5</v>
      </c>
      <c r="S54" s="110">
        <v>3750</v>
      </c>
      <c r="T54" s="111">
        <v>2500</v>
      </c>
      <c r="U54" s="111">
        <v>2125</v>
      </c>
      <c r="V54" s="111">
        <v>2250</v>
      </c>
      <c r="W54" s="112">
        <v>1912.5</v>
      </c>
      <c r="X54" s="110">
        <v>3300</v>
      </c>
      <c r="Y54" s="111">
        <v>2200</v>
      </c>
      <c r="Z54" s="111">
        <v>1870</v>
      </c>
      <c r="AA54" s="111">
        <v>1980</v>
      </c>
      <c r="AB54" s="112">
        <v>1683</v>
      </c>
    </row>
    <row r="55" spans="1:28" ht="46.5" customHeight="1">
      <c r="A55" s="74" t="s">
        <v>174</v>
      </c>
      <c r="B55" s="17" t="s">
        <v>184</v>
      </c>
      <c r="C55" s="113" t="s">
        <v>209</v>
      </c>
      <c r="D55" s="114">
        <v>3105</v>
      </c>
      <c r="E55" s="115">
        <v>2070</v>
      </c>
      <c r="F55" s="115">
        <v>1759.5</v>
      </c>
      <c r="G55" s="115">
        <v>1863</v>
      </c>
      <c r="H55" s="116">
        <v>1583.55</v>
      </c>
      <c r="I55" s="114">
        <v>3375</v>
      </c>
      <c r="J55" s="115">
        <v>2250</v>
      </c>
      <c r="K55" s="115">
        <v>1912.5</v>
      </c>
      <c r="L55" s="115">
        <v>2025</v>
      </c>
      <c r="M55" s="116">
        <v>1721.25</v>
      </c>
      <c r="N55" s="114">
        <v>3600</v>
      </c>
      <c r="O55" s="115">
        <v>2400</v>
      </c>
      <c r="P55" s="115">
        <v>2040</v>
      </c>
      <c r="Q55" s="115">
        <v>2160</v>
      </c>
      <c r="R55" s="116">
        <v>1836</v>
      </c>
      <c r="S55" s="114">
        <v>3900</v>
      </c>
      <c r="T55" s="115">
        <v>2600</v>
      </c>
      <c r="U55" s="115">
        <v>2210</v>
      </c>
      <c r="V55" s="115">
        <v>2340</v>
      </c>
      <c r="W55" s="116">
        <v>1989</v>
      </c>
      <c r="X55" s="114">
        <v>3450</v>
      </c>
      <c r="Y55" s="115">
        <v>2300</v>
      </c>
      <c r="Z55" s="115">
        <v>1955</v>
      </c>
      <c r="AA55" s="115">
        <v>2070</v>
      </c>
      <c r="AB55" s="116">
        <v>1759.5</v>
      </c>
    </row>
    <row r="56" spans="1:28" ht="43.5" customHeight="1">
      <c r="A56" s="74" t="s">
        <v>15</v>
      </c>
      <c r="B56" s="90" t="s">
        <v>184</v>
      </c>
      <c r="C56" s="117" t="s">
        <v>210</v>
      </c>
      <c r="D56" s="118">
        <v>2565</v>
      </c>
      <c r="E56" s="119">
        <v>2565</v>
      </c>
      <c r="F56" s="119">
        <v>2180.25</v>
      </c>
      <c r="G56" s="119"/>
      <c r="H56" s="120">
        <v>1989</v>
      </c>
      <c r="I56" s="118">
        <v>2700</v>
      </c>
      <c r="J56" s="119">
        <v>2700</v>
      </c>
      <c r="K56" s="119">
        <v>2295</v>
      </c>
      <c r="L56" s="119"/>
      <c r="M56" s="120">
        <v>2027</v>
      </c>
      <c r="N56" s="118">
        <v>3000</v>
      </c>
      <c r="O56" s="119">
        <v>3000</v>
      </c>
      <c r="P56" s="119">
        <v>2550</v>
      </c>
      <c r="Q56" s="119"/>
      <c r="R56" s="120">
        <v>2295</v>
      </c>
      <c r="S56" s="118">
        <v>3250</v>
      </c>
      <c r="T56" s="119">
        <v>3250</v>
      </c>
      <c r="U56" s="119">
        <v>2762.5</v>
      </c>
      <c r="V56" s="119"/>
      <c r="W56" s="120">
        <v>2467</v>
      </c>
      <c r="X56" s="118">
        <v>2850</v>
      </c>
      <c r="Y56" s="119">
        <v>2850</v>
      </c>
      <c r="Z56" s="119">
        <v>2422.5</v>
      </c>
      <c r="AA56" s="119"/>
      <c r="AB56" s="120">
        <v>2188</v>
      </c>
    </row>
    <row r="57" spans="1:28" ht="39.75" customHeight="1">
      <c r="A57" s="74" t="s">
        <v>16</v>
      </c>
      <c r="B57" s="17" t="s">
        <v>185</v>
      </c>
      <c r="C57" s="113" t="s">
        <v>211</v>
      </c>
      <c r="D57" s="118">
        <v>3442.5</v>
      </c>
      <c r="E57" s="119">
        <v>2295</v>
      </c>
      <c r="F57" s="119">
        <v>1950.75</v>
      </c>
      <c r="G57" s="119">
        <v>2065.5</v>
      </c>
      <c r="H57" s="120">
        <v>1755.675</v>
      </c>
      <c r="I57" s="118">
        <v>3750</v>
      </c>
      <c r="J57" s="119">
        <v>2500</v>
      </c>
      <c r="K57" s="119">
        <v>2125</v>
      </c>
      <c r="L57" s="119">
        <v>2250</v>
      </c>
      <c r="M57" s="120">
        <v>1912.5</v>
      </c>
      <c r="N57" s="118">
        <v>3975</v>
      </c>
      <c r="O57" s="119">
        <v>2650</v>
      </c>
      <c r="P57" s="119">
        <v>2252.5</v>
      </c>
      <c r="Q57" s="119">
        <v>2385</v>
      </c>
      <c r="R57" s="120">
        <v>2027.25</v>
      </c>
      <c r="S57" s="118">
        <v>4350</v>
      </c>
      <c r="T57" s="119">
        <v>2900</v>
      </c>
      <c r="U57" s="119">
        <v>2465</v>
      </c>
      <c r="V57" s="119">
        <v>2610</v>
      </c>
      <c r="W57" s="120">
        <v>2218.5</v>
      </c>
      <c r="X57" s="118">
        <v>3825</v>
      </c>
      <c r="Y57" s="119">
        <v>2550</v>
      </c>
      <c r="Z57" s="119">
        <v>2167.5</v>
      </c>
      <c r="AA57" s="119">
        <v>2295</v>
      </c>
      <c r="AB57" s="120">
        <v>1950.75</v>
      </c>
    </row>
    <row r="58" spans="1:28" ht="40.5" customHeight="1">
      <c r="A58" s="74" t="s">
        <v>17</v>
      </c>
      <c r="B58" s="17" t="s">
        <v>185</v>
      </c>
      <c r="C58" s="113" t="s">
        <v>212</v>
      </c>
      <c r="D58" s="118">
        <v>3577.5</v>
      </c>
      <c r="E58" s="119">
        <v>2385</v>
      </c>
      <c r="F58" s="119">
        <v>2027.25</v>
      </c>
      <c r="G58" s="119">
        <v>2146.5</v>
      </c>
      <c r="H58" s="120">
        <v>1824.5249999999999</v>
      </c>
      <c r="I58" s="118">
        <v>3900</v>
      </c>
      <c r="J58" s="119">
        <v>2600</v>
      </c>
      <c r="K58" s="119">
        <v>2210</v>
      </c>
      <c r="L58" s="119">
        <v>2340</v>
      </c>
      <c r="M58" s="120">
        <v>1989</v>
      </c>
      <c r="N58" s="118">
        <v>4125</v>
      </c>
      <c r="O58" s="119">
        <v>2750</v>
      </c>
      <c r="P58" s="119">
        <v>2337.5</v>
      </c>
      <c r="Q58" s="119">
        <v>2475</v>
      </c>
      <c r="R58" s="120">
        <v>2103.75</v>
      </c>
      <c r="S58" s="118">
        <v>4500</v>
      </c>
      <c r="T58" s="119">
        <v>3000</v>
      </c>
      <c r="U58" s="119">
        <v>2550</v>
      </c>
      <c r="V58" s="119">
        <v>2700</v>
      </c>
      <c r="W58" s="120">
        <v>2295</v>
      </c>
      <c r="X58" s="118">
        <v>3975</v>
      </c>
      <c r="Y58" s="119">
        <v>2650</v>
      </c>
      <c r="Z58" s="119">
        <v>2252.5</v>
      </c>
      <c r="AA58" s="119">
        <v>2385</v>
      </c>
      <c r="AB58" s="120">
        <v>2027.25</v>
      </c>
    </row>
    <row r="59" spans="1:28" ht="37.5" customHeight="1">
      <c r="A59" s="74" t="s">
        <v>183</v>
      </c>
      <c r="B59" s="17" t="s">
        <v>185</v>
      </c>
      <c r="C59" s="113" t="s">
        <v>222</v>
      </c>
      <c r="D59" s="118">
        <v>3712.5</v>
      </c>
      <c r="E59" s="119">
        <v>2475</v>
      </c>
      <c r="F59" s="119">
        <v>2103.75</v>
      </c>
      <c r="G59" s="119">
        <v>2227.5</v>
      </c>
      <c r="H59" s="120">
        <v>1893.375</v>
      </c>
      <c r="I59" s="118">
        <v>4050</v>
      </c>
      <c r="J59" s="119">
        <v>2700</v>
      </c>
      <c r="K59" s="119">
        <v>2295</v>
      </c>
      <c r="L59" s="119">
        <v>2430</v>
      </c>
      <c r="M59" s="120">
        <v>2065.5</v>
      </c>
      <c r="N59" s="118">
        <v>4200</v>
      </c>
      <c r="O59" s="119">
        <v>2800</v>
      </c>
      <c r="P59" s="119">
        <v>2380</v>
      </c>
      <c r="Q59" s="119">
        <v>2520</v>
      </c>
      <c r="R59" s="120">
        <v>2142</v>
      </c>
      <c r="S59" s="118">
        <v>4575</v>
      </c>
      <c r="T59" s="119">
        <v>3050</v>
      </c>
      <c r="U59" s="119">
        <v>2592.5</v>
      </c>
      <c r="V59" s="119">
        <v>2745</v>
      </c>
      <c r="W59" s="120">
        <v>2333.25</v>
      </c>
      <c r="X59" s="118">
        <v>4125</v>
      </c>
      <c r="Y59" s="119">
        <v>2750</v>
      </c>
      <c r="Z59" s="119">
        <v>2337.5</v>
      </c>
      <c r="AA59" s="119">
        <v>2475</v>
      </c>
      <c r="AB59" s="120">
        <v>2103.75</v>
      </c>
    </row>
    <row r="60" spans="1:28" ht="45.75" customHeight="1">
      <c r="A60" s="74" t="s">
        <v>18</v>
      </c>
      <c r="B60" s="75" t="s">
        <v>185</v>
      </c>
      <c r="C60" s="121" t="s">
        <v>214</v>
      </c>
      <c r="D60" s="118">
        <v>3847.5</v>
      </c>
      <c r="E60" s="119">
        <v>2565</v>
      </c>
      <c r="F60" s="119">
        <v>2180.25</v>
      </c>
      <c r="G60" s="119">
        <v>2308.5</v>
      </c>
      <c r="H60" s="120">
        <v>1962.225</v>
      </c>
      <c r="I60" s="118">
        <v>4200</v>
      </c>
      <c r="J60" s="119">
        <v>2800</v>
      </c>
      <c r="K60" s="119">
        <v>2380</v>
      </c>
      <c r="L60" s="119">
        <v>2520</v>
      </c>
      <c r="M60" s="120">
        <v>2142</v>
      </c>
      <c r="N60" s="118">
        <v>4500</v>
      </c>
      <c r="O60" s="119">
        <v>3000</v>
      </c>
      <c r="P60" s="119">
        <v>2550</v>
      </c>
      <c r="Q60" s="119">
        <v>2700</v>
      </c>
      <c r="R60" s="120">
        <v>2295</v>
      </c>
      <c r="S60" s="118">
        <v>4875</v>
      </c>
      <c r="T60" s="119">
        <v>3250</v>
      </c>
      <c r="U60" s="119">
        <v>2762.5</v>
      </c>
      <c r="V60" s="119">
        <v>2925</v>
      </c>
      <c r="W60" s="120">
        <v>2486.25</v>
      </c>
      <c r="X60" s="118">
        <v>4275</v>
      </c>
      <c r="Y60" s="119">
        <v>2850</v>
      </c>
      <c r="Z60" s="119">
        <v>2422.5</v>
      </c>
      <c r="AA60" s="119">
        <v>2565</v>
      </c>
      <c r="AB60" s="120">
        <v>2180.25</v>
      </c>
    </row>
    <row r="61" spans="1:28" ht="43.5" customHeight="1">
      <c r="A61" s="74" t="s">
        <v>19</v>
      </c>
      <c r="B61" s="17" t="s">
        <v>185</v>
      </c>
      <c r="C61" s="113" t="s">
        <v>215</v>
      </c>
      <c r="D61" s="118">
        <v>4320</v>
      </c>
      <c r="E61" s="119">
        <v>2880</v>
      </c>
      <c r="F61" s="119">
        <v>2448</v>
      </c>
      <c r="G61" s="119">
        <v>2592</v>
      </c>
      <c r="H61" s="120">
        <v>2203.2</v>
      </c>
      <c r="I61" s="118">
        <v>4725</v>
      </c>
      <c r="J61" s="119">
        <v>3150</v>
      </c>
      <c r="K61" s="119">
        <v>2677.5</v>
      </c>
      <c r="L61" s="119">
        <v>2835</v>
      </c>
      <c r="M61" s="120">
        <v>2409.75</v>
      </c>
      <c r="N61" s="118">
        <v>5025</v>
      </c>
      <c r="O61" s="119">
        <v>3350</v>
      </c>
      <c r="P61" s="119">
        <v>2847.5</v>
      </c>
      <c r="Q61" s="119">
        <v>3015</v>
      </c>
      <c r="R61" s="120">
        <v>2562.75</v>
      </c>
      <c r="S61" s="118">
        <v>5250</v>
      </c>
      <c r="T61" s="119">
        <v>3500</v>
      </c>
      <c r="U61" s="119">
        <v>2975</v>
      </c>
      <c r="V61" s="119">
        <v>3150</v>
      </c>
      <c r="W61" s="120">
        <v>2677.5</v>
      </c>
      <c r="X61" s="118">
        <v>4800</v>
      </c>
      <c r="Y61" s="119">
        <v>3200</v>
      </c>
      <c r="Z61" s="119">
        <v>2720</v>
      </c>
      <c r="AA61" s="119">
        <v>2880</v>
      </c>
      <c r="AB61" s="120">
        <v>2448</v>
      </c>
    </row>
    <row r="62" spans="1:28" ht="34.5" customHeight="1">
      <c r="A62" s="74" t="s">
        <v>20</v>
      </c>
      <c r="B62" s="17" t="s">
        <v>185</v>
      </c>
      <c r="C62" s="113" t="s">
        <v>216</v>
      </c>
      <c r="D62" s="118">
        <v>2655</v>
      </c>
      <c r="E62" s="119">
        <v>2655</v>
      </c>
      <c r="F62" s="119">
        <v>2256.75</v>
      </c>
      <c r="G62" s="119"/>
      <c r="H62" s="120">
        <v>2065.5</v>
      </c>
      <c r="I62" s="118">
        <v>2900</v>
      </c>
      <c r="J62" s="119">
        <v>2900</v>
      </c>
      <c r="K62" s="119">
        <v>2465</v>
      </c>
      <c r="L62" s="119"/>
      <c r="M62" s="120">
        <v>2103.75</v>
      </c>
      <c r="N62" s="118">
        <v>3200</v>
      </c>
      <c r="O62" s="119">
        <v>3200</v>
      </c>
      <c r="P62" s="119">
        <v>2720</v>
      </c>
      <c r="Q62" s="119"/>
      <c r="R62" s="120">
        <v>2333.25</v>
      </c>
      <c r="S62" s="118">
        <v>3300</v>
      </c>
      <c r="T62" s="119">
        <v>3300</v>
      </c>
      <c r="U62" s="119">
        <v>2805</v>
      </c>
      <c r="V62" s="119"/>
      <c r="W62" s="120">
        <v>2509.2</v>
      </c>
      <c r="X62" s="118">
        <v>2950</v>
      </c>
      <c r="Y62" s="119">
        <v>2950</v>
      </c>
      <c r="Z62" s="119">
        <v>2507.5</v>
      </c>
      <c r="AA62" s="119"/>
      <c r="AB62" s="120">
        <v>2268.225</v>
      </c>
    </row>
    <row r="63" spans="1:28" ht="47.25" customHeight="1">
      <c r="A63" s="74" t="s">
        <v>182</v>
      </c>
      <c r="B63" s="17" t="s">
        <v>185</v>
      </c>
      <c r="C63" s="121" t="s">
        <v>223</v>
      </c>
      <c r="D63" s="118">
        <v>2700</v>
      </c>
      <c r="E63" s="119">
        <v>2700</v>
      </c>
      <c r="F63" s="119">
        <v>2295</v>
      </c>
      <c r="G63" s="119"/>
      <c r="H63" s="120">
        <v>2103.75</v>
      </c>
      <c r="I63" s="118">
        <v>2950</v>
      </c>
      <c r="J63" s="119">
        <v>2950</v>
      </c>
      <c r="K63" s="119">
        <v>2507.5</v>
      </c>
      <c r="L63" s="119"/>
      <c r="M63" s="120">
        <v>2142</v>
      </c>
      <c r="N63" s="118">
        <v>3300</v>
      </c>
      <c r="O63" s="119">
        <v>3300</v>
      </c>
      <c r="P63" s="119">
        <v>2805</v>
      </c>
      <c r="Q63" s="119"/>
      <c r="R63" s="120">
        <v>2409.75</v>
      </c>
      <c r="S63" s="118">
        <v>3400</v>
      </c>
      <c r="T63" s="119">
        <v>3400</v>
      </c>
      <c r="U63" s="119">
        <v>2890</v>
      </c>
      <c r="V63" s="119"/>
      <c r="W63" s="120">
        <v>2589.525</v>
      </c>
      <c r="X63" s="118">
        <v>3000</v>
      </c>
      <c r="Y63" s="119">
        <v>3000</v>
      </c>
      <c r="Z63" s="119">
        <v>2550</v>
      </c>
      <c r="AA63" s="119"/>
      <c r="AB63" s="120">
        <v>2306.475</v>
      </c>
    </row>
    <row r="64" spans="1:28" ht="54" customHeight="1">
      <c r="A64" s="74" t="s">
        <v>21</v>
      </c>
      <c r="B64" s="17" t="s">
        <v>185</v>
      </c>
      <c r="C64" s="121" t="s">
        <v>218</v>
      </c>
      <c r="D64" s="118">
        <v>2655</v>
      </c>
      <c r="E64" s="119">
        <v>2655</v>
      </c>
      <c r="F64" s="119">
        <v>2256.75</v>
      </c>
      <c r="G64" s="119"/>
      <c r="H64" s="120">
        <v>2065.5</v>
      </c>
      <c r="I64" s="118">
        <v>2900</v>
      </c>
      <c r="J64" s="119">
        <v>2900</v>
      </c>
      <c r="K64" s="119">
        <v>2465</v>
      </c>
      <c r="L64" s="119"/>
      <c r="M64" s="120">
        <v>2103.75</v>
      </c>
      <c r="N64" s="118">
        <v>3200</v>
      </c>
      <c r="O64" s="119">
        <v>3200</v>
      </c>
      <c r="P64" s="119">
        <v>2720</v>
      </c>
      <c r="Q64" s="119"/>
      <c r="R64" s="120">
        <v>2333.25</v>
      </c>
      <c r="S64" s="118">
        <v>3300</v>
      </c>
      <c r="T64" s="119">
        <v>3300</v>
      </c>
      <c r="U64" s="119">
        <v>2805</v>
      </c>
      <c r="V64" s="119"/>
      <c r="W64" s="120">
        <v>2509.2</v>
      </c>
      <c r="X64" s="118">
        <v>2950</v>
      </c>
      <c r="Y64" s="119">
        <v>2950</v>
      </c>
      <c r="Z64" s="119">
        <v>2507.5</v>
      </c>
      <c r="AA64" s="119"/>
      <c r="AB64" s="120">
        <v>2268.225</v>
      </c>
    </row>
    <row r="65" spans="1:28" ht="71.25" customHeight="1">
      <c r="A65" s="74" t="s">
        <v>181</v>
      </c>
      <c r="B65" s="17" t="s">
        <v>185</v>
      </c>
      <c r="C65" s="121" t="s">
        <v>219</v>
      </c>
      <c r="D65" s="118">
        <v>2700</v>
      </c>
      <c r="E65" s="119">
        <v>2700</v>
      </c>
      <c r="F65" s="119">
        <v>2295</v>
      </c>
      <c r="G65" s="119"/>
      <c r="H65" s="120">
        <v>2103.75</v>
      </c>
      <c r="I65" s="118">
        <v>2950</v>
      </c>
      <c r="J65" s="119">
        <v>2950</v>
      </c>
      <c r="K65" s="119">
        <v>2507.5</v>
      </c>
      <c r="L65" s="119"/>
      <c r="M65" s="120">
        <v>2142</v>
      </c>
      <c r="N65" s="118">
        <v>3300</v>
      </c>
      <c r="O65" s="119">
        <v>3300</v>
      </c>
      <c r="P65" s="119">
        <v>2805</v>
      </c>
      <c r="Q65" s="119"/>
      <c r="R65" s="120">
        <v>2409.75</v>
      </c>
      <c r="S65" s="118">
        <v>3400</v>
      </c>
      <c r="T65" s="119">
        <v>3400</v>
      </c>
      <c r="U65" s="119">
        <v>2890</v>
      </c>
      <c r="V65" s="119"/>
      <c r="W65" s="120">
        <v>2589.525</v>
      </c>
      <c r="X65" s="118">
        <v>3000</v>
      </c>
      <c r="Y65" s="119">
        <v>3000</v>
      </c>
      <c r="Z65" s="119">
        <v>2550</v>
      </c>
      <c r="AA65" s="119"/>
      <c r="AB65" s="120">
        <v>2306.475</v>
      </c>
    </row>
    <row r="66" spans="1:28" ht="55.5" customHeight="1">
      <c r="A66" s="74" t="s">
        <v>22</v>
      </c>
      <c r="B66" s="17" t="s">
        <v>185</v>
      </c>
      <c r="C66" s="113" t="s">
        <v>220</v>
      </c>
      <c r="D66" s="118">
        <v>2880</v>
      </c>
      <c r="E66" s="119">
        <v>2880</v>
      </c>
      <c r="F66" s="119">
        <v>2448</v>
      </c>
      <c r="G66" s="119"/>
      <c r="H66" s="120">
        <v>2218.5</v>
      </c>
      <c r="I66" s="118">
        <v>3150</v>
      </c>
      <c r="J66" s="119">
        <v>3150</v>
      </c>
      <c r="K66" s="119">
        <v>2677.5</v>
      </c>
      <c r="L66" s="119"/>
      <c r="M66" s="120">
        <v>2256.75</v>
      </c>
      <c r="N66" s="118">
        <v>3350</v>
      </c>
      <c r="O66" s="119">
        <v>3350</v>
      </c>
      <c r="P66" s="119">
        <v>2847.5</v>
      </c>
      <c r="Q66" s="119"/>
      <c r="R66" s="120">
        <v>2448</v>
      </c>
      <c r="S66" s="118">
        <v>3450</v>
      </c>
      <c r="T66" s="119">
        <v>3450</v>
      </c>
      <c r="U66" s="119">
        <v>2932.5</v>
      </c>
      <c r="V66" s="119"/>
      <c r="W66" s="120">
        <v>2627.775</v>
      </c>
      <c r="X66" s="118">
        <v>3200</v>
      </c>
      <c r="Y66" s="119">
        <v>3200</v>
      </c>
      <c r="Z66" s="119">
        <v>2720</v>
      </c>
      <c r="AA66" s="119"/>
      <c r="AB66" s="120">
        <v>2428.875</v>
      </c>
    </row>
    <row r="67" spans="1:28" ht="48.75" customHeight="1" thickBot="1">
      <c r="A67" s="74" t="s">
        <v>23</v>
      </c>
      <c r="B67" s="17" t="s">
        <v>6</v>
      </c>
      <c r="C67" s="113" t="s">
        <v>175</v>
      </c>
      <c r="D67" s="122">
        <v>4657.5</v>
      </c>
      <c r="E67" s="123">
        <v>3105</v>
      </c>
      <c r="F67" s="123">
        <v>2639.25</v>
      </c>
      <c r="G67" s="123">
        <v>2794.5</v>
      </c>
      <c r="H67" s="124">
        <v>2375.325</v>
      </c>
      <c r="I67" s="122">
        <v>5100</v>
      </c>
      <c r="J67" s="123">
        <v>3400</v>
      </c>
      <c r="K67" s="123">
        <v>2890</v>
      </c>
      <c r="L67" s="123">
        <v>3060</v>
      </c>
      <c r="M67" s="124">
        <v>2601</v>
      </c>
      <c r="N67" s="122">
        <v>5325</v>
      </c>
      <c r="O67" s="123">
        <v>3550</v>
      </c>
      <c r="P67" s="123">
        <v>3017.5</v>
      </c>
      <c r="Q67" s="123">
        <v>3195</v>
      </c>
      <c r="R67" s="124">
        <v>2715.75</v>
      </c>
      <c r="S67" s="122">
        <v>5400</v>
      </c>
      <c r="T67" s="123">
        <v>3600</v>
      </c>
      <c r="U67" s="123">
        <v>3060</v>
      </c>
      <c r="V67" s="123">
        <v>3240</v>
      </c>
      <c r="W67" s="124">
        <v>2754</v>
      </c>
      <c r="X67" s="122">
        <v>5175</v>
      </c>
      <c r="Y67" s="123">
        <v>3450</v>
      </c>
      <c r="Z67" s="123">
        <v>2932.5</v>
      </c>
      <c r="AA67" s="123">
        <v>3105</v>
      </c>
      <c r="AB67" s="124">
        <v>2639.25</v>
      </c>
    </row>
    <row r="68" spans="1:28" s="254" customFormat="1" ht="48.75" customHeight="1" thickBot="1">
      <c r="A68" s="255" t="s">
        <v>23</v>
      </c>
      <c r="B68" s="256" t="s">
        <v>184</v>
      </c>
      <c r="C68" s="257" t="s">
        <v>288</v>
      </c>
      <c r="D68" s="252">
        <v>3300</v>
      </c>
      <c r="E68" s="249">
        <v>2200</v>
      </c>
      <c r="F68" s="250">
        <v>1870</v>
      </c>
      <c r="G68" s="250">
        <v>1980</v>
      </c>
      <c r="H68" s="251">
        <v>1683</v>
      </c>
      <c r="I68" s="252">
        <v>3150</v>
      </c>
      <c r="J68" s="250">
        <v>2100</v>
      </c>
      <c r="K68" s="250">
        <v>1785</v>
      </c>
      <c r="L68" s="250">
        <v>1890</v>
      </c>
      <c r="M68" s="251">
        <v>1606.5</v>
      </c>
      <c r="N68" s="252">
        <v>3225</v>
      </c>
      <c r="O68" s="250">
        <v>2150</v>
      </c>
      <c r="P68" s="250">
        <v>1827.5</v>
      </c>
      <c r="Q68" s="250">
        <v>1935</v>
      </c>
      <c r="R68" s="251">
        <v>1644.75</v>
      </c>
      <c r="S68" s="252">
        <v>3450</v>
      </c>
      <c r="T68" s="250">
        <v>2300</v>
      </c>
      <c r="U68" s="250">
        <v>1955</v>
      </c>
      <c r="V68" s="250">
        <v>2070</v>
      </c>
      <c r="W68" s="251">
        <v>1759.5</v>
      </c>
      <c r="X68" s="252">
        <v>3300</v>
      </c>
      <c r="Y68" s="250">
        <v>2200</v>
      </c>
      <c r="Z68" s="250">
        <v>1870</v>
      </c>
      <c r="AA68" s="250">
        <v>1980</v>
      </c>
      <c r="AB68" s="251">
        <v>1683</v>
      </c>
    </row>
    <row r="69" spans="1:8" ht="15">
      <c r="A69" s="373" t="s">
        <v>187</v>
      </c>
      <c r="B69" s="373"/>
      <c r="C69" s="373"/>
      <c r="D69" s="385" t="s">
        <v>186</v>
      </c>
      <c r="E69" s="385"/>
      <c r="F69" s="385"/>
      <c r="G69" s="385"/>
      <c r="H69" s="385"/>
    </row>
    <row r="70" spans="1:3" ht="15">
      <c r="A70" s="19"/>
      <c r="B70" s="19"/>
      <c r="C70" s="19"/>
    </row>
    <row r="71" spans="1:3" ht="15">
      <c r="A71" s="20" t="s">
        <v>190</v>
      </c>
      <c r="B71" s="20"/>
      <c r="C71" s="20"/>
    </row>
    <row r="72" spans="1:3" ht="15">
      <c r="A72" s="20"/>
      <c r="B72" s="20"/>
      <c r="C72" s="20"/>
    </row>
    <row r="73" spans="1:3" ht="18">
      <c r="A73" s="20"/>
      <c r="B73" s="83" t="s">
        <v>289</v>
      </c>
      <c r="C73" s="20"/>
    </row>
    <row r="74" ht="15.75" thickBot="1"/>
    <row r="75" spans="1:28" ht="15.75" customHeight="1" thickBot="1">
      <c r="A75" s="386" t="s">
        <v>7</v>
      </c>
      <c r="B75" s="387"/>
      <c r="C75" s="388"/>
      <c r="D75" s="376" t="s">
        <v>258</v>
      </c>
      <c r="E75" s="377"/>
      <c r="F75" s="377"/>
      <c r="G75" s="377"/>
      <c r="H75" s="378"/>
      <c r="I75" s="376" t="s">
        <v>259</v>
      </c>
      <c r="J75" s="377"/>
      <c r="K75" s="377"/>
      <c r="L75" s="377"/>
      <c r="M75" s="378"/>
      <c r="N75" s="376" t="s">
        <v>260</v>
      </c>
      <c r="O75" s="377"/>
      <c r="P75" s="377"/>
      <c r="Q75" s="377"/>
      <c r="R75" s="378"/>
      <c r="S75" s="376" t="s">
        <v>261</v>
      </c>
      <c r="T75" s="377"/>
      <c r="U75" s="377"/>
      <c r="V75" s="377"/>
      <c r="W75" s="378"/>
      <c r="X75" s="376" t="s">
        <v>262</v>
      </c>
      <c r="Y75" s="377"/>
      <c r="Z75" s="377"/>
      <c r="AA75" s="377"/>
      <c r="AB75" s="378"/>
    </row>
    <row r="76" spans="1:28" ht="15.75" thickBot="1">
      <c r="A76" s="379" t="s">
        <v>0</v>
      </c>
      <c r="B76" s="380"/>
      <c r="C76" s="381"/>
      <c r="D76" s="382" t="s">
        <v>239</v>
      </c>
      <c r="E76" s="383"/>
      <c r="F76" s="383"/>
      <c r="G76" s="383"/>
      <c r="H76" s="384"/>
      <c r="I76" s="382" t="s">
        <v>239</v>
      </c>
      <c r="J76" s="383"/>
      <c r="K76" s="383"/>
      <c r="L76" s="383"/>
      <c r="M76" s="384"/>
      <c r="N76" s="382" t="s">
        <v>239</v>
      </c>
      <c r="O76" s="383"/>
      <c r="P76" s="383"/>
      <c r="Q76" s="383"/>
      <c r="R76" s="384"/>
      <c r="S76" s="382" t="s">
        <v>239</v>
      </c>
      <c r="T76" s="383"/>
      <c r="U76" s="383"/>
      <c r="V76" s="383"/>
      <c r="W76" s="384"/>
      <c r="X76" s="382" t="s">
        <v>239</v>
      </c>
      <c r="Y76" s="383"/>
      <c r="Z76" s="383"/>
      <c r="AA76" s="383"/>
      <c r="AB76" s="384"/>
    </row>
    <row r="77" spans="1:28" ht="90" thickBot="1">
      <c r="A77" s="84" t="s">
        <v>1</v>
      </c>
      <c r="B77" s="85" t="s">
        <v>2</v>
      </c>
      <c r="C77" s="86" t="s">
        <v>3</v>
      </c>
      <c r="D77" s="24" t="s">
        <v>4</v>
      </c>
      <c r="E77" s="25" t="s">
        <v>5</v>
      </c>
      <c r="F77" s="25" t="s">
        <v>8</v>
      </c>
      <c r="G77" s="25" t="s">
        <v>9</v>
      </c>
      <c r="H77" s="26" t="s">
        <v>10</v>
      </c>
      <c r="I77" s="24" t="s">
        <v>4</v>
      </c>
      <c r="J77" s="25" t="s">
        <v>5</v>
      </c>
      <c r="K77" s="25" t="s">
        <v>8</v>
      </c>
      <c r="L77" s="25" t="s">
        <v>9</v>
      </c>
      <c r="M77" s="26" t="s">
        <v>10</v>
      </c>
      <c r="N77" s="24" t="s">
        <v>4</v>
      </c>
      <c r="O77" s="25" t="s">
        <v>5</v>
      </c>
      <c r="P77" s="25" t="s">
        <v>8</v>
      </c>
      <c r="Q77" s="25" t="s">
        <v>9</v>
      </c>
      <c r="R77" s="26" t="s">
        <v>10</v>
      </c>
      <c r="S77" s="24" t="s">
        <v>4</v>
      </c>
      <c r="T77" s="25" t="s">
        <v>5</v>
      </c>
      <c r="U77" s="25" t="s">
        <v>8</v>
      </c>
      <c r="V77" s="25" t="s">
        <v>9</v>
      </c>
      <c r="W77" s="26" t="s">
        <v>10</v>
      </c>
      <c r="X77" s="24" t="s">
        <v>4</v>
      </c>
      <c r="Y77" s="25" t="s">
        <v>5</v>
      </c>
      <c r="Z77" s="25" t="s">
        <v>8</v>
      </c>
      <c r="AA77" s="25" t="s">
        <v>9</v>
      </c>
      <c r="AB77" s="26" t="s">
        <v>10</v>
      </c>
    </row>
    <row r="78" spans="1:28" ht="38.25">
      <c r="A78" s="80" t="s">
        <v>14</v>
      </c>
      <c r="B78" s="16" t="s">
        <v>184</v>
      </c>
      <c r="C78" s="109" t="s">
        <v>208</v>
      </c>
      <c r="D78" s="232">
        <v>3606</v>
      </c>
      <c r="E78" s="233">
        <v>2404</v>
      </c>
      <c r="F78" s="234">
        <v>2043.3999999999999</v>
      </c>
      <c r="G78" s="234">
        <v>2163.6</v>
      </c>
      <c r="H78" s="235">
        <v>1839.06</v>
      </c>
      <c r="I78" s="232">
        <v>4245</v>
      </c>
      <c r="J78" s="233">
        <v>2830</v>
      </c>
      <c r="K78" s="234">
        <v>2405.5</v>
      </c>
      <c r="L78" s="234">
        <v>2547</v>
      </c>
      <c r="M78" s="235">
        <v>2164.95</v>
      </c>
      <c r="N78" s="232">
        <v>4695</v>
      </c>
      <c r="O78" s="234">
        <v>3130</v>
      </c>
      <c r="P78" s="234">
        <v>2660.5</v>
      </c>
      <c r="Q78" s="234">
        <v>2817</v>
      </c>
      <c r="R78" s="235">
        <v>2394.45</v>
      </c>
      <c r="S78" s="232">
        <v>4980</v>
      </c>
      <c r="T78" s="234">
        <v>3320</v>
      </c>
      <c r="U78" s="234">
        <v>2822</v>
      </c>
      <c r="V78" s="234">
        <v>2988</v>
      </c>
      <c r="W78" s="235">
        <v>2539.7999999999997</v>
      </c>
      <c r="X78" s="232">
        <v>4507.5</v>
      </c>
      <c r="Y78" s="234">
        <v>3005</v>
      </c>
      <c r="Z78" s="234">
        <v>2554.25</v>
      </c>
      <c r="AA78" s="234">
        <v>2704.5</v>
      </c>
      <c r="AB78" s="235">
        <v>2298.825</v>
      </c>
    </row>
    <row r="79" spans="1:28" ht="38.25">
      <c r="A79" s="74" t="s">
        <v>174</v>
      </c>
      <c r="B79" s="17" t="s">
        <v>184</v>
      </c>
      <c r="C79" s="113" t="s">
        <v>209</v>
      </c>
      <c r="D79" s="236">
        <v>3732</v>
      </c>
      <c r="E79" s="237">
        <v>2488</v>
      </c>
      <c r="F79" s="238">
        <v>2114.7999999999997</v>
      </c>
      <c r="G79" s="238">
        <v>2239.2000000000003</v>
      </c>
      <c r="H79" s="239">
        <v>2203.2</v>
      </c>
      <c r="I79" s="236">
        <v>4395</v>
      </c>
      <c r="J79" s="237">
        <v>2930</v>
      </c>
      <c r="K79" s="238">
        <v>2490.5</v>
      </c>
      <c r="L79" s="238">
        <v>2637</v>
      </c>
      <c r="M79" s="239">
        <v>2241.45</v>
      </c>
      <c r="N79" s="236">
        <v>4845</v>
      </c>
      <c r="O79" s="238">
        <v>3230</v>
      </c>
      <c r="P79" s="238">
        <v>2745.5</v>
      </c>
      <c r="Q79" s="238">
        <v>2907</v>
      </c>
      <c r="R79" s="239">
        <v>2470.95</v>
      </c>
      <c r="S79" s="236">
        <v>5137.5</v>
      </c>
      <c r="T79" s="238">
        <v>3425</v>
      </c>
      <c r="U79" s="238">
        <v>2911.25</v>
      </c>
      <c r="V79" s="238">
        <v>3082.5</v>
      </c>
      <c r="W79" s="239">
        <v>2620.125</v>
      </c>
      <c r="X79" s="236">
        <v>4665</v>
      </c>
      <c r="Y79" s="238">
        <v>3110</v>
      </c>
      <c r="Z79" s="238">
        <v>2643.5</v>
      </c>
      <c r="AA79" s="238">
        <v>2799</v>
      </c>
      <c r="AB79" s="239">
        <v>2379.15</v>
      </c>
    </row>
    <row r="80" spans="1:28" ht="38.25">
      <c r="A80" s="74" t="s">
        <v>15</v>
      </c>
      <c r="B80" s="90" t="s">
        <v>184</v>
      </c>
      <c r="C80" s="117" t="s">
        <v>210</v>
      </c>
      <c r="D80" s="223">
        <v>2952</v>
      </c>
      <c r="E80" s="240">
        <v>2952</v>
      </c>
      <c r="F80" s="219">
        <v>2509.2</v>
      </c>
      <c r="G80" s="219"/>
      <c r="H80" s="222">
        <v>2623.95</v>
      </c>
      <c r="I80" s="223">
        <v>3480</v>
      </c>
      <c r="J80" s="240">
        <v>3480</v>
      </c>
      <c r="K80" s="219">
        <v>2958</v>
      </c>
      <c r="L80" s="219"/>
      <c r="M80" s="222">
        <v>2662.2</v>
      </c>
      <c r="N80" s="223">
        <v>3830</v>
      </c>
      <c r="O80" s="219">
        <v>3830</v>
      </c>
      <c r="P80" s="219">
        <v>3255.5</v>
      </c>
      <c r="Q80" s="219"/>
      <c r="R80" s="222">
        <v>2929.95</v>
      </c>
      <c r="S80" s="223">
        <v>4055</v>
      </c>
      <c r="T80" s="219">
        <v>4055</v>
      </c>
      <c r="U80" s="219">
        <v>3446.75</v>
      </c>
      <c r="V80" s="219"/>
      <c r="W80" s="222">
        <v>3102.075</v>
      </c>
      <c r="X80" s="223">
        <v>3690</v>
      </c>
      <c r="Y80" s="219">
        <v>3690</v>
      </c>
      <c r="Z80" s="219">
        <v>3136.5</v>
      </c>
      <c r="AA80" s="219"/>
      <c r="AB80" s="222">
        <v>2822.85</v>
      </c>
    </row>
    <row r="81" spans="1:28" ht="38.25">
      <c r="A81" s="74" t="s">
        <v>16</v>
      </c>
      <c r="B81" s="17" t="s">
        <v>185</v>
      </c>
      <c r="C81" s="113" t="s">
        <v>211</v>
      </c>
      <c r="D81" s="223">
        <v>4050</v>
      </c>
      <c r="E81" s="240">
        <v>2700</v>
      </c>
      <c r="F81" s="219">
        <v>2295</v>
      </c>
      <c r="G81" s="219">
        <v>2430</v>
      </c>
      <c r="H81" s="222">
        <v>2394.45</v>
      </c>
      <c r="I81" s="223">
        <v>4770</v>
      </c>
      <c r="J81" s="240">
        <v>3180</v>
      </c>
      <c r="K81" s="219">
        <v>2703</v>
      </c>
      <c r="L81" s="219">
        <v>2862</v>
      </c>
      <c r="M81" s="222">
        <v>2432.7</v>
      </c>
      <c r="N81" s="223">
        <v>5220</v>
      </c>
      <c r="O81" s="219">
        <v>3480</v>
      </c>
      <c r="P81" s="219">
        <v>2958</v>
      </c>
      <c r="Q81" s="219">
        <v>3132</v>
      </c>
      <c r="R81" s="222">
        <v>2662.2</v>
      </c>
      <c r="S81" s="223">
        <v>5535</v>
      </c>
      <c r="T81" s="219">
        <v>3690</v>
      </c>
      <c r="U81" s="219">
        <v>3136.5</v>
      </c>
      <c r="V81" s="219">
        <v>3321</v>
      </c>
      <c r="W81" s="222">
        <v>2822.85</v>
      </c>
      <c r="X81" s="223">
        <v>5062.5</v>
      </c>
      <c r="Y81" s="219">
        <v>3375</v>
      </c>
      <c r="Z81" s="219">
        <v>2868.75</v>
      </c>
      <c r="AA81" s="219">
        <v>3037.5</v>
      </c>
      <c r="AB81" s="222">
        <v>2581.875</v>
      </c>
    </row>
    <row r="82" spans="1:28" ht="38.25">
      <c r="A82" s="74" t="s">
        <v>17</v>
      </c>
      <c r="B82" s="17" t="s">
        <v>185</v>
      </c>
      <c r="C82" s="113" t="s">
        <v>212</v>
      </c>
      <c r="D82" s="223">
        <v>4176</v>
      </c>
      <c r="E82" s="240">
        <v>2784</v>
      </c>
      <c r="F82" s="219">
        <v>2366.4</v>
      </c>
      <c r="G82" s="219">
        <v>2505.6</v>
      </c>
      <c r="H82" s="222">
        <v>2470.95</v>
      </c>
      <c r="I82" s="223">
        <v>4920</v>
      </c>
      <c r="J82" s="240">
        <v>3280</v>
      </c>
      <c r="K82" s="219">
        <v>2788</v>
      </c>
      <c r="L82" s="219">
        <v>2952</v>
      </c>
      <c r="M82" s="222">
        <v>2509.2</v>
      </c>
      <c r="N82" s="223">
        <v>5370</v>
      </c>
      <c r="O82" s="219">
        <v>3580</v>
      </c>
      <c r="P82" s="219">
        <v>3043</v>
      </c>
      <c r="Q82" s="219">
        <v>3222</v>
      </c>
      <c r="R82" s="222">
        <v>2738.7</v>
      </c>
      <c r="S82" s="223">
        <v>5692.5</v>
      </c>
      <c r="T82" s="219">
        <v>3795</v>
      </c>
      <c r="U82" s="219">
        <v>3225.75</v>
      </c>
      <c r="V82" s="219">
        <v>3415.5</v>
      </c>
      <c r="W82" s="222">
        <v>2903.1749999999997</v>
      </c>
      <c r="X82" s="223">
        <v>5220</v>
      </c>
      <c r="Y82" s="219">
        <v>3480</v>
      </c>
      <c r="Z82" s="219">
        <v>2958</v>
      </c>
      <c r="AA82" s="219">
        <v>3132</v>
      </c>
      <c r="AB82" s="222">
        <v>2662.2</v>
      </c>
    </row>
    <row r="83" spans="1:28" ht="38.25">
      <c r="A83" s="74" t="s">
        <v>183</v>
      </c>
      <c r="B83" s="17" t="s">
        <v>185</v>
      </c>
      <c r="C83" s="113" t="s">
        <v>222</v>
      </c>
      <c r="D83" s="223">
        <v>4296</v>
      </c>
      <c r="E83" s="240">
        <v>2864</v>
      </c>
      <c r="F83" s="219">
        <v>2434.4</v>
      </c>
      <c r="G83" s="219">
        <v>2577.6</v>
      </c>
      <c r="H83" s="222">
        <v>2547.45</v>
      </c>
      <c r="I83" s="223">
        <v>5070</v>
      </c>
      <c r="J83" s="240">
        <v>3380</v>
      </c>
      <c r="K83" s="219">
        <v>2873</v>
      </c>
      <c r="L83" s="219">
        <v>3042</v>
      </c>
      <c r="M83" s="222">
        <v>2585.7</v>
      </c>
      <c r="N83" s="223">
        <v>5445</v>
      </c>
      <c r="O83" s="219">
        <v>3630</v>
      </c>
      <c r="P83" s="219">
        <v>3085.5</v>
      </c>
      <c r="Q83" s="219">
        <v>3267</v>
      </c>
      <c r="R83" s="222">
        <v>2776.95</v>
      </c>
      <c r="S83" s="223">
        <v>5767.5</v>
      </c>
      <c r="T83" s="219">
        <v>3845</v>
      </c>
      <c r="U83" s="219">
        <v>3268.25</v>
      </c>
      <c r="V83" s="219">
        <v>3460.5</v>
      </c>
      <c r="W83" s="222">
        <v>2941.4249999999997</v>
      </c>
      <c r="X83" s="223">
        <v>5370</v>
      </c>
      <c r="Y83" s="219">
        <v>3580</v>
      </c>
      <c r="Z83" s="219">
        <v>3043</v>
      </c>
      <c r="AA83" s="219">
        <v>3222</v>
      </c>
      <c r="AB83" s="222">
        <v>2738.7</v>
      </c>
    </row>
    <row r="84" spans="1:28" ht="38.25">
      <c r="A84" s="74" t="s">
        <v>18</v>
      </c>
      <c r="B84" s="75" t="s">
        <v>185</v>
      </c>
      <c r="C84" s="121" t="s">
        <v>214</v>
      </c>
      <c r="D84" s="223">
        <v>4428</v>
      </c>
      <c r="E84" s="240">
        <v>2952</v>
      </c>
      <c r="F84" s="219">
        <v>2509.2</v>
      </c>
      <c r="G84" s="219">
        <v>2656.8</v>
      </c>
      <c r="H84" s="222">
        <v>2623.95</v>
      </c>
      <c r="I84" s="223">
        <v>5220</v>
      </c>
      <c r="J84" s="240">
        <v>3480</v>
      </c>
      <c r="K84" s="219">
        <v>2958</v>
      </c>
      <c r="L84" s="219">
        <v>3132</v>
      </c>
      <c r="M84" s="222">
        <v>2662.2</v>
      </c>
      <c r="N84" s="223">
        <v>5745</v>
      </c>
      <c r="O84" s="219">
        <v>3830</v>
      </c>
      <c r="P84" s="219">
        <v>3255.5</v>
      </c>
      <c r="Q84" s="219">
        <v>3447</v>
      </c>
      <c r="R84" s="222">
        <v>2929.95</v>
      </c>
      <c r="S84" s="223">
        <v>6082.5</v>
      </c>
      <c r="T84" s="219">
        <v>4055</v>
      </c>
      <c r="U84" s="219">
        <v>3446.75</v>
      </c>
      <c r="V84" s="219">
        <v>3649.5</v>
      </c>
      <c r="W84" s="222">
        <v>3102.075</v>
      </c>
      <c r="X84" s="223">
        <v>5535</v>
      </c>
      <c r="Y84" s="219">
        <v>3690</v>
      </c>
      <c r="Z84" s="219">
        <v>3136.5</v>
      </c>
      <c r="AA84" s="219">
        <v>3321</v>
      </c>
      <c r="AB84" s="222">
        <v>2822.85</v>
      </c>
    </row>
    <row r="85" spans="1:28" ht="38.25">
      <c r="A85" s="74" t="s">
        <v>19</v>
      </c>
      <c r="B85" s="17" t="s">
        <v>185</v>
      </c>
      <c r="C85" s="113" t="s">
        <v>215</v>
      </c>
      <c r="D85" s="223">
        <v>4806</v>
      </c>
      <c r="E85" s="240">
        <v>3204</v>
      </c>
      <c r="F85" s="219">
        <v>2723.4</v>
      </c>
      <c r="G85" s="219">
        <v>2883.6</v>
      </c>
      <c r="H85" s="222">
        <v>2853.45</v>
      </c>
      <c r="I85" s="223">
        <v>5670</v>
      </c>
      <c r="J85" s="240">
        <v>3780</v>
      </c>
      <c r="K85" s="219">
        <v>3213</v>
      </c>
      <c r="L85" s="219">
        <v>3402</v>
      </c>
      <c r="M85" s="222">
        <v>2891.7</v>
      </c>
      <c r="N85" s="223">
        <v>6120</v>
      </c>
      <c r="O85" s="219">
        <v>4080</v>
      </c>
      <c r="P85" s="219">
        <v>3468</v>
      </c>
      <c r="Q85" s="219">
        <v>3672</v>
      </c>
      <c r="R85" s="222">
        <v>3121.2</v>
      </c>
      <c r="S85" s="223">
        <v>6480</v>
      </c>
      <c r="T85" s="219">
        <v>4320</v>
      </c>
      <c r="U85" s="219">
        <v>3672</v>
      </c>
      <c r="V85" s="219">
        <v>3888</v>
      </c>
      <c r="W85" s="222">
        <v>3304.7999999999997</v>
      </c>
      <c r="X85" s="223">
        <v>6007.5</v>
      </c>
      <c r="Y85" s="219">
        <v>4005</v>
      </c>
      <c r="Z85" s="219">
        <v>3404.25</v>
      </c>
      <c r="AA85" s="219">
        <v>3604.5</v>
      </c>
      <c r="AB85" s="222">
        <v>3063.825</v>
      </c>
    </row>
    <row r="86" spans="1:28" ht="38.25">
      <c r="A86" s="74" t="s">
        <v>20</v>
      </c>
      <c r="B86" s="17" t="s">
        <v>185</v>
      </c>
      <c r="C86" s="113" t="s">
        <v>216</v>
      </c>
      <c r="D86" s="223">
        <v>3036</v>
      </c>
      <c r="E86" s="240">
        <v>3036</v>
      </c>
      <c r="F86" s="219">
        <v>2580.6</v>
      </c>
      <c r="G86" s="219"/>
      <c r="H86" s="222">
        <v>2700.45</v>
      </c>
      <c r="I86" s="223">
        <v>3580</v>
      </c>
      <c r="J86" s="240">
        <v>3580</v>
      </c>
      <c r="K86" s="219">
        <v>3043</v>
      </c>
      <c r="L86" s="219"/>
      <c r="M86" s="222">
        <v>2738.7</v>
      </c>
      <c r="N86" s="223">
        <v>3880</v>
      </c>
      <c r="O86" s="219">
        <v>3880</v>
      </c>
      <c r="P86" s="219">
        <v>3298</v>
      </c>
      <c r="Q86" s="219"/>
      <c r="R86" s="222">
        <v>2968.2</v>
      </c>
      <c r="S86" s="223">
        <v>4110</v>
      </c>
      <c r="T86" s="219">
        <v>4110</v>
      </c>
      <c r="U86" s="219">
        <v>3493.5</v>
      </c>
      <c r="V86" s="219"/>
      <c r="W86" s="222">
        <v>3144.15</v>
      </c>
      <c r="X86" s="223">
        <v>3795</v>
      </c>
      <c r="Y86" s="219">
        <v>3795</v>
      </c>
      <c r="Z86" s="219">
        <v>3225.75</v>
      </c>
      <c r="AA86" s="219"/>
      <c r="AB86" s="222">
        <v>2903.1749999999997</v>
      </c>
    </row>
    <row r="87" spans="1:28" ht="51">
      <c r="A87" s="74" t="s">
        <v>182</v>
      </c>
      <c r="B87" s="17" t="s">
        <v>185</v>
      </c>
      <c r="C87" s="121" t="s">
        <v>223</v>
      </c>
      <c r="D87" s="223">
        <v>3076</v>
      </c>
      <c r="E87" s="240">
        <v>3076</v>
      </c>
      <c r="F87" s="219">
        <v>2614.6</v>
      </c>
      <c r="G87" s="219"/>
      <c r="H87" s="222">
        <v>2738.7</v>
      </c>
      <c r="I87" s="223">
        <v>3630</v>
      </c>
      <c r="J87" s="240">
        <v>3630</v>
      </c>
      <c r="K87" s="219">
        <v>3085.5</v>
      </c>
      <c r="L87" s="219"/>
      <c r="M87" s="222">
        <v>2776.95</v>
      </c>
      <c r="N87" s="223">
        <v>3980</v>
      </c>
      <c r="O87" s="219">
        <v>3980</v>
      </c>
      <c r="P87" s="219">
        <v>3383</v>
      </c>
      <c r="Q87" s="219"/>
      <c r="R87" s="222">
        <v>3044.7</v>
      </c>
      <c r="S87" s="223">
        <v>4215</v>
      </c>
      <c r="T87" s="219">
        <v>4215</v>
      </c>
      <c r="U87" s="219">
        <v>3582.75</v>
      </c>
      <c r="V87" s="219"/>
      <c r="W87" s="222">
        <v>3224.475</v>
      </c>
      <c r="X87" s="223">
        <v>3845</v>
      </c>
      <c r="Y87" s="219">
        <v>3845</v>
      </c>
      <c r="Z87" s="219">
        <v>3268.25</v>
      </c>
      <c r="AA87" s="219"/>
      <c r="AB87" s="222">
        <v>2941.4249999999997</v>
      </c>
    </row>
    <row r="88" spans="1:28" ht="38.25">
      <c r="A88" s="74" t="s">
        <v>21</v>
      </c>
      <c r="B88" s="17" t="s">
        <v>185</v>
      </c>
      <c r="C88" s="121" t="s">
        <v>218</v>
      </c>
      <c r="D88" s="223">
        <v>3036</v>
      </c>
      <c r="E88" s="240">
        <v>3036</v>
      </c>
      <c r="F88" s="219">
        <v>2580.6</v>
      </c>
      <c r="G88" s="219"/>
      <c r="H88" s="222">
        <v>2700.45</v>
      </c>
      <c r="I88" s="223">
        <v>3580</v>
      </c>
      <c r="J88" s="240">
        <v>3580</v>
      </c>
      <c r="K88" s="219">
        <v>3043</v>
      </c>
      <c r="L88" s="219"/>
      <c r="M88" s="222">
        <v>2738.7</v>
      </c>
      <c r="N88" s="223">
        <v>3880</v>
      </c>
      <c r="O88" s="219">
        <v>3880</v>
      </c>
      <c r="P88" s="219">
        <v>3298</v>
      </c>
      <c r="Q88" s="219"/>
      <c r="R88" s="222">
        <v>2968.2</v>
      </c>
      <c r="S88" s="223">
        <v>4110</v>
      </c>
      <c r="T88" s="219">
        <v>4110</v>
      </c>
      <c r="U88" s="219">
        <v>3493.5</v>
      </c>
      <c r="V88" s="219"/>
      <c r="W88" s="222">
        <v>3144.15</v>
      </c>
      <c r="X88" s="223">
        <v>3795</v>
      </c>
      <c r="Y88" s="219">
        <v>3795</v>
      </c>
      <c r="Z88" s="219">
        <v>3225.75</v>
      </c>
      <c r="AA88" s="219"/>
      <c r="AB88" s="222">
        <v>2903.1749999999997</v>
      </c>
    </row>
    <row r="89" spans="1:28" ht="63.75">
      <c r="A89" s="74" t="s">
        <v>181</v>
      </c>
      <c r="B89" s="17" t="s">
        <v>185</v>
      </c>
      <c r="C89" s="121" t="s">
        <v>219</v>
      </c>
      <c r="D89" s="223">
        <v>3076</v>
      </c>
      <c r="E89" s="240">
        <v>3076</v>
      </c>
      <c r="F89" s="219">
        <v>2614.6</v>
      </c>
      <c r="G89" s="219"/>
      <c r="H89" s="222">
        <v>2738.7</v>
      </c>
      <c r="I89" s="223">
        <v>3630</v>
      </c>
      <c r="J89" s="240">
        <v>3630</v>
      </c>
      <c r="K89" s="219">
        <v>3085.5</v>
      </c>
      <c r="L89" s="219"/>
      <c r="M89" s="222">
        <v>2776.95</v>
      </c>
      <c r="N89" s="223">
        <v>3980</v>
      </c>
      <c r="O89" s="219">
        <v>3980</v>
      </c>
      <c r="P89" s="219">
        <v>3383</v>
      </c>
      <c r="Q89" s="219"/>
      <c r="R89" s="222">
        <v>3044.7</v>
      </c>
      <c r="S89" s="223">
        <v>4215</v>
      </c>
      <c r="T89" s="219">
        <v>4215</v>
      </c>
      <c r="U89" s="219">
        <v>3582.75</v>
      </c>
      <c r="V89" s="219"/>
      <c r="W89" s="222">
        <v>3224.475</v>
      </c>
      <c r="X89" s="223">
        <v>3845</v>
      </c>
      <c r="Y89" s="219">
        <v>3845</v>
      </c>
      <c r="Z89" s="219">
        <v>3268.25</v>
      </c>
      <c r="AA89" s="219"/>
      <c r="AB89" s="222">
        <v>2941.4249999999997</v>
      </c>
    </row>
    <row r="90" spans="1:28" ht="38.25">
      <c r="A90" s="74" t="s">
        <v>22</v>
      </c>
      <c r="B90" s="17" t="s">
        <v>185</v>
      </c>
      <c r="C90" s="113" t="s">
        <v>220</v>
      </c>
      <c r="D90" s="223">
        <v>3204</v>
      </c>
      <c r="E90" s="240">
        <v>3204</v>
      </c>
      <c r="F90" s="219">
        <v>2723.4</v>
      </c>
      <c r="G90" s="219"/>
      <c r="H90" s="222">
        <v>2853.45</v>
      </c>
      <c r="I90" s="223">
        <v>3780</v>
      </c>
      <c r="J90" s="240">
        <v>3780</v>
      </c>
      <c r="K90" s="219">
        <v>3213</v>
      </c>
      <c r="L90" s="219"/>
      <c r="M90" s="222">
        <v>2891.7</v>
      </c>
      <c r="N90" s="223">
        <v>4030</v>
      </c>
      <c r="O90" s="219">
        <v>4030</v>
      </c>
      <c r="P90" s="219">
        <v>3425.5</v>
      </c>
      <c r="Q90" s="219"/>
      <c r="R90" s="222">
        <v>3082.95</v>
      </c>
      <c r="S90" s="223">
        <v>4265</v>
      </c>
      <c r="T90" s="219">
        <v>4265</v>
      </c>
      <c r="U90" s="219">
        <v>3625.25</v>
      </c>
      <c r="V90" s="219"/>
      <c r="W90" s="222">
        <v>3262.725</v>
      </c>
      <c r="X90" s="223">
        <v>4005</v>
      </c>
      <c r="Y90" s="219">
        <v>4005</v>
      </c>
      <c r="Z90" s="219">
        <v>3404.25</v>
      </c>
      <c r="AA90" s="219"/>
      <c r="AB90" s="222">
        <v>3063.825</v>
      </c>
    </row>
    <row r="91" spans="1:28" ht="39" thickBot="1">
      <c r="A91" s="74" t="s">
        <v>23</v>
      </c>
      <c r="B91" s="17" t="s">
        <v>6</v>
      </c>
      <c r="C91" s="113" t="s">
        <v>175</v>
      </c>
      <c r="D91" s="241">
        <v>5118</v>
      </c>
      <c r="E91" s="242">
        <v>3412</v>
      </c>
      <c r="F91" s="243">
        <v>2900.2</v>
      </c>
      <c r="G91" s="243">
        <v>3070.8</v>
      </c>
      <c r="H91" s="244">
        <v>3044.7</v>
      </c>
      <c r="I91" s="241">
        <v>6045</v>
      </c>
      <c r="J91" s="242">
        <v>4030</v>
      </c>
      <c r="K91" s="243">
        <v>3425.5</v>
      </c>
      <c r="L91" s="243">
        <v>3627</v>
      </c>
      <c r="M91" s="244">
        <v>3082.95</v>
      </c>
      <c r="N91" s="241">
        <v>6270</v>
      </c>
      <c r="O91" s="243">
        <v>4180</v>
      </c>
      <c r="P91" s="243">
        <v>3553</v>
      </c>
      <c r="Q91" s="243">
        <v>3762</v>
      </c>
      <c r="R91" s="244">
        <v>3197.7</v>
      </c>
      <c r="S91" s="241">
        <v>6637.5</v>
      </c>
      <c r="T91" s="243">
        <v>4425</v>
      </c>
      <c r="U91" s="243">
        <v>3761.25</v>
      </c>
      <c r="V91" s="243">
        <v>3982.5</v>
      </c>
      <c r="W91" s="244">
        <v>3385.125</v>
      </c>
      <c r="X91" s="241">
        <v>6397.5</v>
      </c>
      <c r="Y91" s="243">
        <v>4265</v>
      </c>
      <c r="Z91" s="243">
        <v>3625.25</v>
      </c>
      <c r="AA91" s="243">
        <v>3838.5</v>
      </c>
      <c r="AB91" s="244">
        <v>3262.725</v>
      </c>
    </row>
    <row r="92" spans="1:28" ht="15">
      <c r="A92" s="373" t="s">
        <v>187</v>
      </c>
      <c r="B92" s="373"/>
      <c r="C92" s="373"/>
      <c r="D92" s="374"/>
      <c r="E92" s="375"/>
      <c r="F92" s="375"/>
      <c r="G92" s="374"/>
      <c r="H92" s="374"/>
      <c r="I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>
        <v>0</v>
      </c>
      <c r="AB92" s="265"/>
    </row>
    <row r="93" spans="1:3" ht="15">
      <c r="A93" s="19"/>
      <c r="B93" s="19"/>
      <c r="C93" s="19"/>
    </row>
    <row r="94" spans="1:3" ht="15">
      <c r="A94" s="20" t="s">
        <v>190</v>
      </c>
      <c r="B94" s="20"/>
      <c r="C94" s="20"/>
    </row>
  </sheetData>
  <sheetProtection/>
  <mergeCells count="56">
    <mergeCell ref="A4:C4"/>
    <mergeCell ref="D4:H4"/>
    <mergeCell ref="I4:M4"/>
    <mergeCell ref="N4:R4"/>
    <mergeCell ref="S4:W4"/>
    <mergeCell ref="X4:AB4"/>
    <mergeCell ref="A5:C5"/>
    <mergeCell ref="D5:H5"/>
    <mergeCell ref="I5:M5"/>
    <mergeCell ref="N5:R5"/>
    <mergeCell ref="S5:W5"/>
    <mergeCell ref="X5:AB5"/>
    <mergeCell ref="A22:C22"/>
    <mergeCell ref="D22:H22"/>
    <mergeCell ref="A28:C28"/>
    <mergeCell ref="D28:H28"/>
    <mergeCell ref="I28:M28"/>
    <mergeCell ref="N28:R28"/>
    <mergeCell ref="S28:W28"/>
    <mergeCell ref="X28:AB28"/>
    <mergeCell ref="A29:C29"/>
    <mergeCell ref="D29:H29"/>
    <mergeCell ref="I29:M29"/>
    <mergeCell ref="N29:R29"/>
    <mergeCell ref="S29:W29"/>
    <mergeCell ref="X29:AB29"/>
    <mergeCell ref="A45:C45"/>
    <mergeCell ref="D45:H45"/>
    <mergeCell ref="A51:C51"/>
    <mergeCell ref="D51:H51"/>
    <mergeCell ref="I51:M51"/>
    <mergeCell ref="N51:R51"/>
    <mergeCell ref="S51:W51"/>
    <mergeCell ref="X51:AB51"/>
    <mergeCell ref="A52:C52"/>
    <mergeCell ref="D52:H52"/>
    <mergeCell ref="I52:M52"/>
    <mergeCell ref="N52:R52"/>
    <mergeCell ref="S52:W52"/>
    <mergeCell ref="X52:AB52"/>
    <mergeCell ref="A69:C69"/>
    <mergeCell ref="D69:H69"/>
    <mergeCell ref="A75:C75"/>
    <mergeCell ref="D75:H75"/>
    <mergeCell ref="I75:M75"/>
    <mergeCell ref="N75:R75"/>
    <mergeCell ref="A92:C92"/>
    <mergeCell ref="D92:H92"/>
    <mergeCell ref="S75:W75"/>
    <mergeCell ref="X75:AB75"/>
    <mergeCell ref="A76:C76"/>
    <mergeCell ref="D76:H76"/>
    <mergeCell ref="I76:M76"/>
    <mergeCell ref="N76:R76"/>
    <mergeCell ref="S76:W76"/>
    <mergeCell ref="X76:AB76"/>
  </mergeCells>
  <printOptions/>
  <pageMargins left="0.7" right="0.7" top="0.75" bottom="0.75" header="0.3" footer="0.3"/>
  <pageSetup fitToHeight="0" fitToWidth="1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20"/>
  <sheetViews>
    <sheetView zoomScalePageLayoutView="0" workbookViewId="0" topLeftCell="A1">
      <selection activeCell="D25" sqref="D25"/>
    </sheetView>
  </sheetViews>
  <sheetFormatPr defaultColWidth="9.140625" defaultRowHeight="15"/>
  <cols>
    <col min="3" max="3" width="48.00390625" style="0" customWidth="1"/>
    <col min="4" max="4" width="37.421875" style="0" customWidth="1"/>
  </cols>
  <sheetData>
    <row r="2" spans="2:4" ht="24">
      <c r="B2" s="528" t="s">
        <v>176</v>
      </c>
      <c r="C2" s="529"/>
      <c r="D2" s="529"/>
    </row>
    <row r="3" spans="2:4" ht="74.25" customHeight="1">
      <c r="B3" s="520" t="s">
        <v>177</v>
      </c>
      <c r="C3" s="520"/>
      <c r="D3" s="520"/>
    </row>
    <row r="4" spans="2:4" ht="24">
      <c r="B4" s="530"/>
      <c r="C4" s="530"/>
      <c r="D4" s="530"/>
    </row>
    <row r="5" spans="2:4" ht="24.75" thickBot="1">
      <c r="B5" s="531"/>
      <c r="C5" s="531"/>
      <c r="D5" s="531"/>
    </row>
    <row r="6" spans="2:4" ht="15">
      <c r="B6" s="532" t="s">
        <v>24</v>
      </c>
      <c r="C6" s="534" t="s">
        <v>25</v>
      </c>
      <c r="D6" s="68" t="s">
        <v>26</v>
      </c>
    </row>
    <row r="7" spans="2:4" ht="39.75" customHeight="1" thickBot="1">
      <c r="B7" s="533"/>
      <c r="C7" s="501"/>
      <c r="D7" s="69" t="s">
        <v>109</v>
      </c>
    </row>
    <row r="8" spans="2:4" ht="18.75" customHeight="1">
      <c r="B8" s="30">
        <v>1</v>
      </c>
      <c r="C8" s="70" t="s">
        <v>27</v>
      </c>
      <c r="D8" s="31">
        <v>1</v>
      </c>
    </row>
    <row r="9" spans="2:4" ht="15">
      <c r="B9" s="28">
        <v>2</v>
      </c>
      <c r="C9" s="66" t="s">
        <v>28</v>
      </c>
      <c r="D9" s="32">
        <v>1</v>
      </c>
    </row>
    <row r="10" spans="2:4" ht="15">
      <c r="B10" s="28">
        <v>3</v>
      </c>
      <c r="C10" s="66" t="s">
        <v>38</v>
      </c>
      <c r="D10" s="32">
        <v>1</v>
      </c>
    </row>
    <row r="11" spans="2:4" ht="27">
      <c r="B11" s="28">
        <v>4</v>
      </c>
      <c r="C11" s="66" t="s">
        <v>36</v>
      </c>
      <c r="D11" s="73">
        <v>54</v>
      </c>
    </row>
    <row r="12" spans="2:4" ht="15">
      <c r="B12" s="28">
        <v>5</v>
      </c>
      <c r="C12" s="66" t="s">
        <v>107</v>
      </c>
      <c r="D12" s="32">
        <v>9</v>
      </c>
    </row>
    <row r="13" spans="2:4" ht="15">
      <c r="B13" s="28">
        <v>6</v>
      </c>
      <c r="C13" s="66" t="s">
        <v>178</v>
      </c>
      <c r="D13" s="32">
        <v>9</v>
      </c>
    </row>
    <row r="14" spans="2:4" ht="15">
      <c r="B14" s="28">
        <v>7</v>
      </c>
      <c r="C14" s="66" t="s">
        <v>35</v>
      </c>
      <c r="D14" s="32">
        <v>15</v>
      </c>
    </row>
    <row r="15" spans="2:4" ht="15">
      <c r="B15" s="28">
        <v>8</v>
      </c>
      <c r="C15" s="66" t="s">
        <v>49</v>
      </c>
      <c r="D15" s="32" t="s">
        <v>180</v>
      </c>
    </row>
    <row r="16" spans="2:4" ht="15.75" thickBot="1">
      <c r="B16" s="71">
        <v>9</v>
      </c>
      <c r="C16" s="72" t="s">
        <v>37</v>
      </c>
      <c r="D16" s="67" t="s">
        <v>180</v>
      </c>
    </row>
    <row r="17" spans="2:4" ht="15.75">
      <c r="B17" s="27"/>
      <c r="C17" s="29"/>
      <c r="D17" s="27"/>
    </row>
    <row r="18" spans="2:4" ht="15">
      <c r="B18" s="477" t="s">
        <v>179</v>
      </c>
      <c r="C18" s="527"/>
      <c r="D18" s="527"/>
    </row>
    <row r="19" spans="2:4" ht="15">
      <c r="B19" s="527"/>
      <c r="C19" s="527"/>
      <c r="D19" s="527"/>
    </row>
    <row r="20" spans="2:4" ht="78.75" customHeight="1">
      <c r="B20" s="527"/>
      <c r="C20" s="527"/>
      <c r="D20" s="527"/>
    </row>
  </sheetData>
  <sheetProtection/>
  <mergeCells count="7">
    <mergeCell ref="B18:D20"/>
    <mergeCell ref="B2:D2"/>
    <mergeCell ref="B3:D3"/>
    <mergeCell ref="B4:D4"/>
    <mergeCell ref="B5:D5"/>
    <mergeCell ref="B6:B7"/>
    <mergeCell ref="C6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AL98"/>
  <sheetViews>
    <sheetView tabSelected="1" zoomScalePageLayoutView="0" workbookViewId="0" topLeftCell="A1">
      <selection activeCell="M101" sqref="M101"/>
    </sheetView>
  </sheetViews>
  <sheetFormatPr defaultColWidth="9.140625" defaultRowHeight="15"/>
  <cols>
    <col min="1" max="1" width="12.421875" style="0" customWidth="1"/>
    <col min="2" max="2" width="14.00390625" style="0" customWidth="1"/>
    <col min="3" max="3" width="26.00390625" style="0" customWidth="1"/>
  </cols>
  <sheetData>
    <row r="2" spans="1:11" ht="18">
      <c r="A2" s="1"/>
      <c r="B2" s="390" t="s">
        <v>339</v>
      </c>
      <c r="C2" s="390"/>
      <c r="D2" s="390"/>
      <c r="E2" s="390"/>
      <c r="F2" s="390"/>
      <c r="G2" s="390"/>
      <c r="H2" s="390"/>
      <c r="I2" s="390"/>
      <c r="J2" s="390"/>
      <c r="K2" s="390"/>
    </row>
    <row r="3" spans="1:7" ht="18.75" thickBot="1">
      <c r="A3" s="1"/>
      <c r="B3" s="320"/>
      <c r="C3" s="320"/>
      <c r="D3" s="320"/>
      <c r="E3" s="320"/>
      <c r="G3" s="264"/>
    </row>
    <row r="4" spans="1:38" ht="15.75" thickBot="1">
      <c r="A4" s="386" t="s">
        <v>7</v>
      </c>
      <c r="B4" s="387"/>
      <c r="C4" s="388"/>
      <c r="D4" s="376" t="s">
        <v>340</v>
      </c>
      <c r="E4" s="377"/>
      <c r="F4" s="377"/>
      <c r="G4" s="377"/>
      <c r="H4" s="378"/>
      <c r="I4" s="376" t="s">
        <v>341</v>
      </c>
      <c r="J4" s="377"/>
      <c r="K4" s="377"/>
      <c r="L4" s="377"/>
      <c r="M4" s="378"/>
      <c r="N4" s="376" t="s">
        <v>342</v>
      </c>
      <c r="O4" s="377"/>
      <c r="P4" s="377"/>
      <c r="Q4" s="377"/>
      <c r="R4" s="378"/>
      <c r="S4" s="376" t="s">
        <v>343</v>
      </c>
      <c r="T4" s="377"/>
      <c r="U4" s="377"/>
      <c r="V4" s="377"/>
      <c r="W4" s="378"/>
      <c r="X4" s="376" t="s">
        <v>345</v>
      </c>
      <c r="Y4" s="377"/>
      <c r="Z4" s="377"/>
      <c r="AA4" s="377"/>
      <c r="AB4" s="378"/>
      <c r="AC4" s="376" t="s">
        <v>344</v>
      </c>
      <c r="AD4" s="377"/>
      <c r="AE4" s="377"/>
      <c r="AF4" s="377"/>
      <c r="AG4" s="378"/>
      <c r="AH4" s="376" t="s">
        <v>346</v>
      </c>
      <c r="AI4" s="377"/>
      <c r="AJ4" s="377"/>
      <c r="AK4" s="377"/>
      <c r="AL4" s="378"/>
    </row>
    <row r="5" spans="1:38" ht="15.75" thickBot="1">
      <c r="A5" s="379" t="s">
        <v>0</v>
      </c>
      <c r="B5" s="380"/>
      <c r="C5" s="381"/>
      <c r="D5" s="382" t="s">
        <v>13</v>
      </c>
      <c r="E5" s="383"/>
      <c r="F5" s="383"/>
      <c r="G5" s="383"/>
      <c r="H5" s="384"/>
      <c r="I5" s="382" t="s">
        <v>13</v>
      </c>
      <c r="J5" s="383"/>
      <c r="K5" s="383"/>
      <c r="L5" s="383"/>
      <c r="M5" s="384"/>
      <c r="N5" s="382" t="s">
        <v>13</v>
      </c>
      <c r="O5" s="383"/>
      <c r="P5" s="383"/>
      <c r="Q5" s="383"/>
      <c r="R5" s="384"/>
      <c r="S5" s="382" t="s">
        <v>13</v>
      </c>
      <c r="T5" s="383"/>
      <c r="U5" s="383"/>
      <c r="V5" s="383"/>
      <c r="W5" s="384"/>
      <c r="X5" s="382" t="s">
        <v>13</v>
      </c>
      <c r="Y5" s="383"/>
      <c r="Z5" s="383"/>
      <c r="AA5" s="383"/>
      <c r="AB5" s="384"/>
      <c r="AC5" s="382" t="s">
        <v>13</v>
      </c>
      <c r="AD5" s="383"/>
      <c r="AE5" s="383"/>
      <c r="AF5" s="383"/>
      <c r="AG5" s="384"/>
      <c r="AH5" s="382" t="s">
        <v>13</v>
      </c>
      <c r="AI5" s="383"/>
      <c r="AJ5" s="383"/>
      <c r="AK5" s="383"/>
      <c r="AL5" s="384"/>
    </row>
    <row r="6" spans="1:38" ht="90" thickBot="1">
      <c r="A6" s="84" t="s">
        <v>1</v>
      </c>
      <c r="B6" s="85" t="s">
        <v>2</v>
      </c>
      <c r="C6" s="86" t="s">
        <v>3</v>
      </c>
      <c r="D6" s="87" t="s">
        <v>4</v>
      </c>
      <c r="E6" s="88" t="s">
        <v>5</v>
      </c>
      <c r="F6" s="88" t="s">
        <v>8</v>
      </c>
      <c r="G6" s="88" t="s">
        <v>9</v>
      </c>
      <c r="H6" s="89" t="s">
        <v>10</v>
      </c>
      <c r="I6" s="87" t="s">
        <v>4</v>
      </c>
      <c r="J6" s="88" t="s">
        <v>5</v>
      </c>
      <c r="K6" s="88" t="s">
        <v>8</v>
      </c>
      <c r="L6" s="88" t="s">
        <v>9</v>
      </c>
      <c r="M6" s="89" t="s">
        <v>10</v>
      </c>
      <c r="N6" s="87" t="s">
        <v>4</v>
      </c>
      <c r="O6" s="88" t="s">
        <v>5</v>
      </c>
      <c r="P6" s="88" t="s">
        <v>8</v>
      </c>
      <c r="Q6" s="88" t="s">
        <v>9</v>
      </c>
      <c r="R6" s="89" t="s">
        <v>10</v>
      </c>
      <c r="S6" s="87" t="s">
        <v>4</v>
      </c>
      <c r="T6" s="88" t="s">
        <v>5</v>
      </c>
      <c r="U6" s="88" t="s">
        <v>8</v>
      </c>
      <c r="V6" s="88" t="s">
        <v>9</v>
      </c>
      <c r="W6" s="89" t="s">
        <v>10</v>
      </c>
      <c r="X6" s="87" t="s">
        <v>4</v>
      </c>
      <c r="Y6" s="88" t="s">
        <v>5</v>
      </c>
      <c r="Z6" s="88" t="s">
        <v>8</v>
      </c>
      <c r="AA6" s="88" t="s">
        <v>9</v>
      </c>
      <c r="AB6" s="89" t="s">
        <v>10</v>
      </c>
      <c r="AC6" s="87" t="s">
        <v>4</v>
      </c>
      <c r="AD6" s="88" t="s">
        <v>5</v>
      </c>
      <c r="AE6" s="88" t="s">
        <v>8</v>
      </c>
      <c r="AF6" s="88" t="s">
        <v>9</v>
      </c>
      <c r="AG6" s="89" t="s">
        <v>10</v>
      </c>
      <c r="AH6" s="87" t="s">
        <v>4</v>
      </c>
      <c r="AI6" s="88" t="s">
        <v>5</v>
      </c>
      <c r="AJ6" s="88" t="s">
        <v>8</v>
      </c>
      <c r="AK6" s="88" t="s">
        <v>9</v>
      </c>
      <c r="AL6" s="89" t="s">
        <v>10</v>
      </c>
    </row>
    <row r="7" spans="1:38" ht="25.5">
      <c r="A7" s="341" t="s">
        <v>307</v>
      </c>
      <c r="B7" s="342" t="s">
        <v>308</v>
      </c>
      <c r="C7" s="343" t="s">
        <v>330</v>
      </c>
      <c r="D7" s="344">
        <v>2800</v>
      </c>
      <c r="E7" s="345">
        <v>1850</v>
      </c>
      <c r="F7" s="345">
        <v>1600</v>
      </c>
      <c r="G7" s="345">
        <v>1700</v>
      </c>
      <c r="H7" s="346">
        <v>1450</v>
      </c>
      <c r="I7" s="347">
        <v>3700</v>
      </c>
      <c r="J7" s="348">
        <v>2450</v>
      </c>
      <c r="K7" s="348">
        <v>2100</v>
      </c>
      <c r="L7" s="348">
        <v>2250</v>
      </c>
      <c r="M7" s="349">
        <v>1950</v>
      </c>
      <c r="N7" s="344">
        <v>0</v>
      </c>
      <c r="O7" s="345">
        <v>0</v>
      </c>
      <c r="P7" s="345">
        <v>0</v>
      </c>
      <c r="Q7" s="345">
        <v>0</v>
      </c>
      <c r="R7" s="346">
        <v>0</v>
      </c>
      <c r="S7" s="344">
        <v>0</v>
      </c>
      <c r="T7" s="345">
        <v>0</v>
      </c>
      <c r="U7" s="345">
        <v>0</v>
      </c>
      <c r="V7" s="345">
        <v>0</v>
      </c>
      <c r="W7" s="346">
        <v>0</v>
      </c>
      <c r="X7" s="347">
        <v>3250</v>
      </c>
      <c r="Y7" s="348">
        <v>2150</v>
      </c>
      <c r="Z7" s="348">
        <v>1850</v>
      </c>
      <c r="AA7" s="348">
        <v>1950</v>
      </c>
      <c r="AB7" s="349">
        <v>1700</v>
      </c>
      <c r="AC7" s="344">
        <v>3700</v>
      </c>
      <c r="AD7" s="345">
        <v>2450</v>
      </c>
      <c r="AE7" s="345">
        <v>2100</v>
      </c>
      <c r="AF7" s="345">
        <v>2250</v>
      </c>
      <c r="AG7" s="346">
        <v>1950</v>
      </c>
      <c r="AH7" s="344">
        <v>3250</v>
      </c>
      <c r="AI7" s="345">
        <v>2150</v>
      </c>
      <c r="AJ7" s="345">
        <v>1850</v>
      </c>
      <c r="AK7" s="345">
        <v>1950</v>
      </c>
      <c r="AL7" s="346">
        <v>1700</v>
      </c>
    </row>
    <row r="8" spans="1:38" ht="25.5">
      <c r="A8" s="350" t="s">
        <v>309</v>
      </c>
      <c r="B8" s="351" t="s">
        <v>308</v>
      </c>
      <c r="C8" s="352" t="s">
        <v>333</v>
      </c>
      <c r="D8" s="353">
        <v>2550</v>
      </c>
      <c r="E8" s="354">
        <v>2550</v>
      </c>
      <c r="F8" s="354">
        <v>2200</v>
      </c>
      <c r="G8" s="354">
        <v>0</v>
      </c>
      <c r="H8" s="355">
        <v>2000</v>
      </c>
      <c r="I8" s="356">
        <v>3150</v>
      </c>
      <c r="J8" s="354">
        <v>3150</v>
      </c>
      <c r="K8" s="354">
        <v>2700</v>
      </c>
      <c r="L8" s="354">
        <v>0</v>
      </c>
      <c r="M8" s="357">
        <v>2450</v>
      </c>
      <c r="N8" s="353">
        <v>0</v>
      </c>
      <c r="O8" s="354">
        <v>0</v>
      </c>
      <c r="P8" s="354">
        <v>0</v>
      </c>
      <c r="Q8" s="354">
        <v>0</v>
      </c>
      <c r="R8" s="355">
        <v>0</v>
      </c>
      <c r="S8" s="353">
        <v>0</v>
      </c>
      <c r="T8" s="354">
        <v>0</v>
      </c>
      <c r="U8" s="354">
        <v>0</v>
      </c>
      <c r="V8" s="354">
        <v>0</v>
      </c>
      <c r="W8" s="355">
        <v>0</v>
      </c>
      <c r="X8" s="356">
        <v>2850</v>
      </c>
      <c r="Y8" s="354">
        <v>2850</v>
      </c>
      <c r="Z8" s="354">
        <v>2450</v>
      </c>
      <c r="AA8" s="354">
        <v>0</v>
      </c>
      <c r="AB8" s="357">
        <v>2250</v>
      </c>
      <c r="AC8" s="353">
        <v>3150</v>
      </c>
      <c r="AD8" s="354">
        <v>3150</v>
      </c>
      <c r="AE8" s="354">
        <v>2700</v>
      </c>
      <c r="AF8" s="354">
        <v>0</v>
      </c>
      <c r="AG8" s="355">
        <v>2450</v>
      </c>
      <c r="AH8" s="353">
        <v>2850</v>
      </c>
      <c r="AI8" s="354">
        <v>2850</v>
      </c>
      <c r="AJ8" s="354">
        <v>2450</v>
      </c>
      <c r="AK8" s="354">
        <v>0</v>
      </c>
      <c r="AL8" s="355">
        <v>2250</v>
      </c>
    </row>
    <row r="9" spans="1:38" ht="25.5">
      <c r="A9" s="350" t="s">
        <v>310</v>
      </c>
      <c r="B9" s="351" t="s">
        <v>308</v>
      </c>
      <c r="C9" s="352" t="s">
        <v>332</v>
      </c>
      <c r="D9" s="353">
        <v>2800</v>
      </c>
      <c r="E9" s="354">
        <v>1850</v>
      </c>
      <c r="F9" s="354">
        <v>1600</v>
      </c>
      <c r="G9" s="354">
        <v>1700</v>
      </c>
      <c r="H9" s="355">
        <v>1450</v>
      </c>
      <c r="I9" s="356">
        <v>3700</v>
      </c>
      <c r="J9" s="354">
        <v>2450</v>
      </c>
      <c r="K9" s="354">
        <v>2100</v>
      </c>
      <c r="L9" s="354">
        <v>2250</v>
      </c>
      <c r="M9" s="357">
        <v>1950</v>
      </c>
      <c r="N9" s="353">
        <v>0</v>
      </c>
      <c r="O9" s="354">
        <v>0</v>
      </c>
      <c r="P9" s="354">
        <v>0</v>
      </c>
      <c r="Q9" s="354">
        <v>0</v>
      </c>
      <c r="R9" s="355">
        <v>0</v>
      </c>
      <c r="S9" s="353">
        <v>0</v>
      </c>
      <c r="T9" s="354">
        <v>0</v>
      </c>
      <c r="U9" s="354">
        <v>0</v>
      </c>
      <c r="V9" s="354">
        <v>0</v>
      </c>
      <c r="W9" s="355">
        <v>0</v>
      </c>
      <c r="X9" s="356">
        <v>3250</v>
      </c>
      <c r="Y9" s="354">
        <v>2150</v>
      </c>
      <c r="Z9" s="354">
        <v>1850</v>
      </c>
      <c r="AA9" s="354">
        <v>1950</v>
      </c>
      <c r="AB9" s="357">
        <v>1700</v>
      </c>
      <c r="AC9" s="353">
        <v>3700</v>
      </c>
      <c r="AD9" s="354">
        <v>2450</v>
      </c>
      <c r="AE9" s="354">
        <v>2100</v>
      </c>
      <c r="AF9" s="354">
        <v>2250</v>
      </c>
      <c r="AG9" s="355">
        <v>1950</v>
      </c>
      <c r="AH9" s="353">
        <v>3250</v>
      </c>
      <c r="AI9" s="354">
        <v>2150</v>
      </c>
      <c r="AJ9" s="354">
        <v>1850</v>
      </c>
      <c r="AK9" s="354">
        <v>1950</v>
      </c>
      <c r="AL9" s="355">
        <v>1700</v>
      </c>
    </row>
    <row r="10" spans="1:38" ht="25.5" customHeight="1">
      <c r="A10" s="339" t="s">
        <v>14</v>
      </c>
      <c r="B10" s="75" t="s">
        <v>184</v>
      </c>
      <c r="C10" s="323" t="s">
        <v>311</v>
      </c>
      <c r="D10" s="118">
        <v>3150</v>
      </c>
      <c r="E10" s="119">
        <v>2100</v>
      </c>
      <c r="F10" s="119">
        <v>1800</v>
      </c>
      <c r="G10" s="119">
        <v>1900</v>
      </c>
      <c r="H10" s="120">
        <v>1650</v>
      </c>
      <c r="I10" s="303">
        <v>4050</v>
      </c>
      <c r="J10" s="119">
        <v>2700</v>
      </c>
      <c r="K10" s="119">
        <v>2300</v>
      </c>
      <c r="L10" s="119">
        <v>2450</v>
      </c>
      <c r="M10" s="326">
        <v>2100</v>
      </c>
      <c r="N10" s="353">
        <v>0</v>
      </c>
      <c r="O10" s="354">
        <v>0</v>
      </c>
      <c r="P10" s="354">
        <v>0</v>
      </c>
      <c r="Q10" s="354">
        <v>0</v>
      </c>
      <c r="R10" s="355">
        <v>0</v>
      </c>
      <c r="S10" s="353">
        <v>0</v>
      </c>
      <c r="T10" s="354">
        <v>0</v>
      </c>
      <c r="U10" s="354">
        <v>0</v>
      </c>
      <c r="V10" s="354">
        <v>0</v>
      </c>
      <c r="W10" s="355">
        <v>0</v>
      </c>
      <c r="X10" s="303">
        <v>3600</v>
      </c>
      <c r="Y10" s="119">
        <v>2400</v>
      </c>
      <c r="Z10" s="119">
        <v>2050</v>
      </c>
      <c r="AA10" s="119">
        <v>2200</v>
      </c>
      <c r="AB10" s="326">
        <v>1900</v>
      </c>
      <c r="AC10" s="118">
        <v>4050</v>
      </c>
      <c r="AD10" s="119">
        <v>2700</v>
      </c>
      <c r="AE10" s="119">
        <v>2300</v>
      </c>
      <c r="AF10" s="119">
        <v>2450</v>
      </c>
      <c r="AG10" s="295">
        <v>2100</v>
      </c>
      <c r="AH10" s="118">
        <v>3600</v>
      </c>
      <c r="AI10" s="119">
        <v>2400</v>
      </c>
      <c r="AJ10" s="119">
        <v>2050</v>
      </c>
      <c r="AK10" s="119">
        <v>2200</v>
      </c>
      <c r="AL10" s="295">
        <v>1900</v>
      </c>
    </row>
    <row r="11" spans="1:38" ht="29.25" customHeight="1">
      <c r="A11" s="321" t="s">
        <v>174</v>
      </c>
      <c r="B11" s="75" t="s">
        <v>184</v>
      </c>
      <c r="C11" s="323" t="s">
        <v>312</v>
      </c>
      <c r="D11" s="118">
        <v>3150</v>
      </c>
      <c r="E11" s="119">
        <v>2100</v>
      </c>
      <c r="F11" s="119">
        <v>1800</v>
      </c>
      <c r="G11" s="119">
        <v>1900</v>
      </c>
      <c r="H11" s="331">
        <v>1650</v>
      </c>
      <c r="I11" s="299">
        <v>4050</v>
      </c>
      <c r="J11" s="300">
        <v>2700</v>
      </c>
      <c r="K11" s="300">
        <v>2300</v>
      </c>
      <c r="L11" s="300">
        <v>2450</v>
      </c>
      <c r="M11" s="327">
        <v>2100</v>
      </c>
      <c r="N11" s="353">
        <v>0</v>
      </c>
      <c r="O11" s="354">
        <v>0</v>
      </c>
      <c r="P11" s="354">
        <v>0</v>
      </c>
      <c r="Q11" s="354">
        <v>0</v>
      </c>
      <c r="R11" s="355">
        <v>0</v>
      </c>
      <c r="S11" s="353">
        <v>0</v>
      </c>
      <c r="T11" s="354">
        <v>0</v>
      </c>
      <c r="U11" s="354">
        <v>0</v>
      </c>
      <c r="V11" s="354">
        <v>0</v>
      </c>
      <c r="W11" s="355">
        <v>0</v>
      </c>
      <c r="X11" s="299">
        <v>3600</v>
      </c>
      <c r="Y11" s="300">
        <v>2400</v>
      </c>
      <c r="Z11" s="300">
        <v>2050</v>
      </c>
      <c r="AA11" s="300">
        <v>2200</v>
      </c>
      <c r="AB11" s="327">
        <v>1900</v>
      </c>
      <c r="AC11" s="301">
        <v>4050</v>
      </c>
      <c r="AD11" s="300">
        <v>2700</v>
      </c>
      <c r="AE11" s="300">
        <v>2300</v>
      </c>
      <c r="AF11" s="300">
        <v>2450</v>
      </c>
      <c r="AG11" s="302">
        <v>2100</v>
      </c>
      <c r="AH11" s="301">
        <v>3600</v>
      </c>
      <c r="AI11" s="300">
        <v>2400</v>
      </c>
      <c r="AJ11" s="300">
        <v>2050</v>
      </c>
      <c r="AK11" s="300">
        <v>2200</v>
      </c>
      <c r="AL11" s="302">
        <v>1900</v>
      </c>
    </row>
    <row r="12" spans="1:38" ht="30" customHeight="1">
      <c r="A12" s="321" t="s">
        <v>15</v>
      </c>
      <c r="B12" s="17" t="s">
        <v>184</v>
      </c>
      <c r="C12" s="324" t="s">
        <v>313</v>
      </c>
      <c r="D12" s="118">
        <v>2900</v>
      </c>
      <c r="E12" s="119">
        <v>2900</v>
      </c>
      <c r="F12" s="119">
        <v>2500</v>
      </c>
      <c r="G12" s="119">
        <v>0</v>
      </c>
      <c r="H12" s="331">
        <v>2300</v>
      </c>
      <c r="I12" s="299">
        <v>3500</v>
      </c>
      <c r="J12" s="300">
        <v>3500</v>
      </c>
      <c r="K12" s="300">
        <v>3000</v>
      </c>
      <c r="L12" s="300">
        <v>0</v>
      </c>
      <c r="M12" s="327">
        <v>2700</v>
      </c>
      <c r="N12" s="353">
        <v>0</v>
      </c>
      <c r="O12" s="354">
        <v>0</v>
      </c>
      <c r="P12" s="354">
        <v>0</v>
      </c>
      <c r="Q12" s="354">
        <v>0</v>
      </c>
      <c r="R12" s="355">
        <v>0</v>
      </c>
      <c r="S12" s="353">
        <v>0</v>
      </c>
      <c r="T12" s="354">
        <v>0</v>
      </c>
      <c r="U12" s="354">
        <v>0</v>
      </c>
      <c r="V12" s="354">
        <v>0</v>
      </c>
      <c r="W12" s="355">
        <v>0</v>
      </c>
      <c r="X12" s="299">
        <v>3200</v>
      </c>
      <c r="Y12" s="300">
        <v>3200</v>
      </c>
      <c r="Z12" s="300">
        <v>2750</v>
      </c>
      <c r="AA12" s="300">
        <v>0</v>
      </c>
      <c r="AB12" s="327">
        <v>2500</v>
      </c>
      <c r="AC12" s="301">
        <v>3500</v>
      </c>
      <c r="AD12" s="300">
        <v>3500</v>
      </c>
      <c r="AE12" s="300">
        <v>3000</v>
      </c>
      <c r="AF12" s="300">
        <v>0</v>
      </c>
      <c r="AG12" s="302">
        <v>2700</v>
      </c>
      <c r="AH12" s="301">
        <v>3200</v>
      </c>
      <c r="AI12" s="300">
        <v>3200</v>
      </c>
      <c r="AJ12" s="300">
        <v>2750</v>
      </c>
      <c r="AK12" s="300">
        <v>0</v>
      </c>
      <c r="AL12" s="302">
        <v>2500</v>
      </c>
    </row>
    <row r="13" spans="1:38" ht="27.75" customHeight="1">
      <c r="A13" s="321" t="s">
        <v>16</v>
      </c>
      <c r="B13" s="17" t="s">
        <v>185</v>
      </c>
      <c r="C13" s="324" t="s">
        <v>314</v>
      </c>
      <c r="D13" s="118">
        <v>3600</v>
      </c>
      <c r="E13" s="119">
        <v>2400</v>
      </c>
      <c r="F13" s="119">
        <v>2050</v>
      </c>
      <c r="G13" s="119">
        <v>2200</v>
      </c>
      <c r="H13" s="120">
        <v>1900</v>
      </c>
      <c r="I13" s="303">
        <v>4500</v>
      </c>
      <c r="J13" s="119">
        <v>3000</v>
      </c>
      <c r="K13" s="119">
        <v>2550</v>
      </c>
      <c r="L13" s="119">
        <v>2700</v>
      </c>
      <c r="M13" s="328">
        <v>2300</v>
      </c>
      <c r="N13" s="353">
        <v>0</v>
      </c>
      <c r="O13" s="354">
        <v>0</v>
      </c>
      <c r="P13" s="354">
        <v>0</v>
      </c>
      <c r="Q13" s="354">
        <v>0</v>
      </c>
      <c r="R13" s="355">
        <v>0</v>
      </c>
      <c r="S13" s="353">
        <v>0</v>
      </c>
      <c r="T13" s="354">
        <v>0</v>
      </c>
      <c r="U13" s="354">
        <v>0</v>
      </c>
      <c r="V13" s="354">
        <v>0</v>
      </c>
      <c r="W13" s="355">
        <v>0</v>
      </c>
      <c r="X13" s="303">
        <v>4050</v>
      </c>
      <c r="Y13" s="119">
        <v>2700</v>
      </c>
      <c r="Z13" s="119">
        <v>2300</v>
      </c>
      <c r="AA13" s="119">
        <v>2450</v>
      </c>
      <c r="AB13" s="328">
        <v>2100</v>
      </c>
      <c r="AC13" s="118">
        <v>4500</v>
      </c>
      <c r="AD13" s="119">
        <v>3000</v>
      </c>
      <c r="AE13" s="119">
        <v>2550</v>
      </c>
      <c r="AF13" s="119">
        <v>2700</v>
      </c>
      <c r="AG13" s="120">
        <v>2300</v>
      </c>
      <c r="AH13" s="118">
        <v>4050</v>
      </c>
      <c r="AI13" s="119">
        <v>2700</v>
      </c>
      <c r="AJ13" s="119">
        <v>2300</v>
      </c>
      <c r="AK13" s="119">
        <v>2450</v>
      </c>
      <c r="AL13" s="120">
        <v>2100</v>
      </c>
    </row>
    <row r="14" spans="1:38" ht="33" customHeight="1">
      <c r="A14" s="321" t="s">
        <v>17</v>
      </c>
      <c r="B14" s="17" t="s">
        <v>185</v>
      </c>
      <c r="C14" s="324" t="s">
        <v>315</v>
      </c>
      <c r="D14" s="118">
        <v>3450</v>
      </c>
      <c r="E14" s="119">
        <v>2300</v>
      </c>
      <c r="F14" s="119">
        <v>2000</v>
      </c>
      <c r="G14" s="119">
        <v>2100</v>
      </c>
      <c r="H14" s="120">
        <v>1800</v>
      </c>
      <c r="I14" s="303">
        <v>4350</v>
      </c>
      <c r="J14" s="119">
        <v>2900</v>
      </c>
      <c r="K14" s="119">
        <v>2500</v>
      </c>
      <c r="L14" s="119">
        <v>2650</v>
      </c>
      <c r="M14" s="328">
        <v>2300</v>
      </c>
      <c r="N14" s="353">
        <v>0</v>
      </c>
      <c r="O14" s="354">
        <v>0</v>
      </c>
      <c r="P14" s="354">
        <v>0</v>
      </c>
      <c r="Q14" s="354">
        <v>0</v>
      </c>
      <c r="R14" s="355">
        <v>0</v>
      </c>
      <c r="S14" s="353">
        <v>0</v>
      </c>
      <c r="T14" s="354">
        <v>0</v>
      </c>
      <c r="U14" s="354">
        <v>0</v>
      </c>
      <c r="V14" s="354">
        <v>0</v>
      </c>
      <c r="W14" s="355">
        <v>0</v>
      </c>
      <c r="X14" s="303">
        <v>3900</v>
      </c>
      <c r="Y14" s="119">
        <v>2600</v>
      </c>
      <c r="Z14" s="119">
        <v>2250</v>
      </c>
      <c r="AA14" s="119">
        <v>2350</v>
      </c>
      <c r="AB14" s="328">
        <v>2000</v>
      </c>
      <c r="AC14" s="118">
        <v>4350</v>
      </c>
      <c r="AD14" s="119">
        <v>2900</v>
      </c>
      <c r="AE14" s="119">
        <v>2500</v>
      </c>
      <c r="AF14" s="119">
        <v>2650</v>
      </c>
      <c r="AG14" s="120">
        <v>2300</v>
      </c>
      <c r="AH14" s="118">
        <v>3900</v>
      </c>
      <c r="AI14" s="119">
        <v>2600</v>
      </c>
      <c r="AJ14" s="119">
        <v>2250</v>
      </c>
      <c r="AK14" s="119">
        <v>2350</v>
      </c>
      <c r="AL14" s="120">
        <v>2000</v>
      </c>
    </row>
    <row r="15" spans="1:38" ht="23.25" customHeight="1">
      <c r="A15" s="321" t="s">
        <v>183</v>
      </c>
      <c r="B15" s="75" t="s">
        <v>185</v>
      </c>
      <c r="C15" s="323" t="s">
        <v>316</v>
      </c>
      <c r="D15" s="118">
        <v>5100</v>
      </c>
      <c r="E15" s="119">
        <v>3400</v>
      </c>
      <c r="F15" s="119">
        <v>2900</v>
      </c>
      <c r="G15" s="119">
        <v>3100</v>
      </c>
      <c r="H15" s="120">
        <v>2650</v>
      </c>
      <c r="I15" s="303">
        <v>6000</v>
      </c>
      <c r="J15" s="119">
        <v>4000</v>
      </c>
      <c r="K15" s="119">
        <v>3400</v>
      </c>
      <c r="L15" s="119">
        <v>3600</v>
      </c>
      <c r="M15" s="328">
        <v>3100</v>
      </c>
      <c r="N15" s="353">
        <v>0</v>
      </c>
      <c r="O15" s="354">
        <v>0</v>
      </c>
      <c r="P15" s="354">
        <v>0</v>
      </c>
      <c r="Q15" s="354">
        <v>0</v>
      </c>
      <c r="R15" s="355">
        <v>0</v>
      </c>
      <c r="S15" s="353">
        <v>0</v>
      </c>
      <c r="T15" s="354">
        <v>0</v>
      </c>
      <c r="U15" s="354">
        <v>0</v>
      </c>
      <c r="V15" s="354">
        <v>0</v>
      </c>
      <c r="W15" s="355">
        <v>0</v>
      </c>
      <c r="X15" s="303">
        <v>5550</v>
      </c>
      <c r="Y15" s="119">
        <v>3700</v>
      </c>
      <c r="Z15" s="119">
        <v>3150</v>
      </c>
      <c r="AA15" s="119">
        <v>3350</v>
      </c>
      <c r="AB15" s="328">
        <v>2850</v>
      </c>
      <c r="AC15" s="118">
        <v>6000</v>
      </c>
      <c r="AD15" s="119">
        <v>4000</v>
      </c>
      <c r="AE15" s="119">
        <v>3400</v>
      </c>
      <c r="AF15" s="119">
        <v>3600</v>
      </c>
      <c r="AG15" s="120">
        <v>3100</v>
      </c>
      <c r="AH15" s="118">
        <v>5550</v>
      </c>
      <c r="AI15" s="119">
        <v>3700</v>
      </c>
      <c r="AJ15" s="119">
        <v>3150</v>
      </c>
      <c r="AK15" s="119">
        <v>3350</v>
      </c>
      <c r="AL15" s="120">
        <v>2850</v>
      </c>
    </row>
    <row r="16" spans="1:38" ht="24" customHeight="1">
      <c r="A16" s="321" t="s">
        <v>18</v>
      </c>
      <c r="B16" s="17" t="s">
        <v>185</v>
      </c>
      <c r="C16" s="324" t="s">
        <v>317</v>
      </c>
      <c r="D16" s="118">
        <v>4800</v>
      </c>
      <c r="E16" s="119">
        <v>3200</v>
      </c>
      <c r="F16" s="119">
        <v>2750</v>
      </c>
      <c r="G16" s="119">
        <v>2900</v>
      </c>
      <c r="H16" s="120">
        <v>2500</v>
      </c>
      <c r="I16" s="303">
        <v>5700</v>
      </c>
      <c r="J16" s="119">
        <v>3800</v>
      </c>
      <c r="K16" s="119">
        <v>3250</v>
      </c>
      <c r="L16" s="119">
        <v>3450</v>
      </c>
      <c r="M16" s="328">
        <v>2950</v>
      </c>
      <c r="N16" s="353">
        <v>0</v>
      </c>
      <c r="O16" s="354">
        <v>0</v>
      </c>
      <c r="P16" s="354">
        <v>0</v>
      </c>
      <c r="Q16" s="354">
        <v>0</v>
      </c>
      <c r="R16" s="355">
        <v>0</v>
      </c>
      <c r="S16" s="353">
        <v>0</v>
      </c>
      <c r="T16" s="354">
        <v>0</v>
      </c>
      <c r="U16" s="354">
        <v>0</v>
      </c>
      <c r="V16" s="354">
        <v>0</v>
      </c>
      <c r="W16" s="355">
        <v>0</v>
      </c>
      <c r="X16" s="303">
        <v>5250</v>
      </c>
      <c r="Y16" s="119">
        <v>3500</v>
      </c>
      <c r="Z16" s="119">
        <v>3000</v>
      </c>
      <c r="AA16" s="119">
        <v>3150</v>
      </c>
      <c r="AB16" s="328">
        <v>2700</v>
      </c>
      <c r="AC16" s="118">
        <v>5700</v>
      </c>
      <c r="AD16" s="119">
        <v>3800</v>
      </c>
      <c r="AE16" s="119">
        <v>3250</v>
      </c>
      <c r="AF16" s="119">
        <v>3450</v>
      </c>
      <c r="AG16" s="120">
        <v>2950</v>
      </c>
      <c r="AH16" s="118">
        <v>5250</v>
      </c>
      <c r="AI16" s="119">
        <v>3500</v>
      </c>
      <c r="AJ16" s="119">
        <v>3000</v>
      </c>
      <c r="AK16" s="119">
        <v>3150</v>
      </c>
      <c r="AL16" s="120">
        <v>2700</v>
      </c>
    </row>
    <row r="17" spans="1:38" ht="24" customHeight="1">
      <c r="A17" s="321" t="s">
        <v>19</v>
      </c>
      <c r="B17" s="17" t="s">
        <v>185</v>
      </c>
      <c r="C17" s="324" t="s">
        <v>318</v>
      </c>
      <c r="D17" s="118">
        <v>5350</v>
      </c>
      <c r="E17" s="119">
        <v>3550</v>
      </c>
      <c r="F17" s="119">
        <v>3050</v>
      </c>
      <c r="G17" s="119">
        <v>3200</v>
      </c>
      <c r="H17" s="120">
        <v>2750</v>
      </c>
      <c r="I17" s="303">
        <v>6250</v>
      </c>
      <c r="J17" s="119">
        <v>4150</v>
      </c>
      <c r="K17" s="119">
        <v>3550</v>
      </c>
      <c r="L17" s="119">
        <v>3750</v>
      </c>
      <c r="M17" s="328">
        <v>3200</v>
      </c>
      <c r="N17" s="353">
        <v>0</v>
      </c>
      <c r="O17" s="354">
        <v>0</v>
      </c>
      <c r="P17" s="354">
        <v>0</v>
      </c>
      <c r="Q17" s="354">
        <v>0</v>
      </c>
      <c r="R17" s="355">
        <v>0</v>
      </c>
      <c r="S17" s="353">
        <v>0</v>
      </c>
      <c r="T17" s="354">
        <v>0</v>
      </c>
      <c r="U17" s="354">
        <v>0</v>
      </c>
      <c r="V17" s="354">
        <v>0</v>
      </c>
      <c r="W17" s="355">
        <v>0</v>
      </c>
      <c r="X17" s="303">
        <v>5800</v>
      </c>
      <c r="Y17" s="119">
        <v>3850</v>
      </c>
      <c r="Z17" s="119">
        <v>3300</v>
      </c>
      <c r="AA17" s="119">
        <v>3500</v>
      </c>
      <c r="AB17" s="328">
        <v>3000</v>
      </c>
      <c r="AC17" s="118">
        <v>6250</v>
      </c>
      <c r="AD17" s="119">
        <v>4150</v>
      </c>
      <c r="AE17" s="119">
        <v>3550</v>
      </c>
      <c r="AF17" s="119">
        <v>3750</v>
      </c>
      <c r="AG17" s="120">
        <v>3200</v>
      </c>
      <c r="AH17" s="118">
        <v>5800</v>
      </c>
      <c r="AI17" s="119">
        <v>3850</v>
      </c>
      <c r="AJ17" s="119">
        <v>3300</v>
      </c>
      <c r="AK17" s="119">
        <v>3500</v>
      </c>
      <c r="AL17" s="120">
        <v>3000</v>
      </c>
    </row>
    <row r="18" spans="1:38" ht="33" customHeight="1">
      <c r="A18" s="321" t="s">
        <v>20</v>
      </c>
      <c r="B18" s="17" t="s">
        <v>185</v>
      </c>
      <c r="C18" s="324" t="s">
        <v>319</v>
      </c>
      <c r="D18" s="118">
        <v>2900</v>
      </c>
      <c r="E18" s="119">
        <v>2900</v>
      </c>
      <c r="F18" s="119">
        <v>2500</v>
      </c>
      <c r="G18" s="119">
        <v>0</v>
      </c>
      <c r="H18" s="120">
        <v>2300</v>
      </c>
      <c r="I18" s="303">
        <v>3500</v>
      </c>
      <c r="J18" s="119">
        <v>3500</v>
      </c>
      <c r="K18" s="119">
        <v>3000</v>
      </c>
      <c r="L18" s="119">
        <v>0</v>
      </c>
      <c r="M18" s="328">
        <v>2700</v>
      </c>
      <c r="N18" s="353">
        <v>0</v>
      </c>
      <c r="O18" s="354">
        <v>0</v>
      </c>
      <c r="P18" s="354">
        <v>0</v>
      </c>
      <c r="Q18" s="354">
        <v>0</v>
      </c>
      <c r="R18" s="355">
        <v>0</v>
      </c>
      <c r="S18" s="353">
        <v>0</v>
      </c>
      <c r="T18" s="354">
        <v>0</v>
      </c>
      <c r="U18" s="354">
        <v>0</v>
      </c>
      <c r="V18" s="354">
        <v>0</v>
      </c>
      <c r="W18" s="355">
        <v>0</v>
      </c>
      <c r="X18" s="303">
        <v>3200</v>
      </c>
      <c r="Y18" s="119">
        <v>3200</v>
      </c>
      <c r="Z18" s="119">
        <v>2750</v>
      </c>
      <c r="AA18" s="119">
        <v>0</v>
      </c>
      <c r="AB18" s="328">
        <v>2500</v>
      </c>
      <c r="AC18" s="118">
        <v>3500</v>
      </c>
      <c r="AD18" s="119">
        <v>3500</v>
      </c>
      <c r="AE18" s="119">
        <v>3000</v>
      </c>
      <c r="AF18" s="119">
        <v>0</v>
      </c>
      <c r="AG18" s="120">
        <v>2700</v>
      </c>
      <c r="AH18" s="118">
        <v>3200</v>
      </c>
      <c r="AI18" s="119">
        <v>3200</v>
      </c>
      <c r="AJ18" s="119">
        <v>2750</v>
      </c>
      <c r="AK18" s="119">
        <v>0</v>
      </c>
      <c r="AL18" s="120">
        <v>2500</v>
      </c>
    </row>
    <row r="19" spans="1:38" ht="40.5" customHeight="1">
      <c r="A19" s="321" t="s">
        <v>182</v>
      </c>
      <c r="B19" s="17" t="s">
        <v>185</v>
      </c>
      <c r="C19" s="323" t="s">
        <v>320</v>
      </c>
      <c r="D19" s="293">
        <v>2950</v>
      </c>
      <c r="E19" s="294">
        <v>2950</v>
      </c>
      <c r="F19" s="294">
        <v>2550</v>
      </c>
      <c r="G19" s="294">
        <v>0</v>
      </c>
      <c r="H19" s="295">
        <v>2300</v>
      </c>
      <c r="I19" s="304">
        <v>3550</v>
      </c>
      <c r="J19" s="294">
        <v>3550</v>
      </c>
      <c r="K19" s="294">
        <v>3050</v>
      </c>
      <c r="L19" s="294">
        <v>0</v>
      </c>
      <c r="M19" s="326">
        <v>2750</v>
      </c>
      <c r="N19" s="353">
        <v>0</v>
      </c>
      <c r="O19" s="354">
        <v>0</v>
      </c>
      <c r="P19" s="354">
        <v>0</v>
      </c>
      <c r="Q19" s="354">
        <v>0</v>
      </c>
      <c r="R19" s="355">
        <v>0</v>
      </c>
      <c r="S19" s="353">
        <v>0</v>
      </c>
      <c r="T19" s="354">
        <v>0</v>
      </c>
      <c r="U19" s="354">
        <v>0</v>
      </c>
      <c r="V19" s="354">
        <v>0</v>
      </c>
      <c r="W19" s="355">
        <v>0</v>
      </c>
      <c r="X19" s="304">
        <v>3250</v>
      </c>
      <c r="Y19" s="294">
        <v>3250</v>
      </c>
      <c r="Z19" s="294">
        <v>2800</v>
      </c>
      <c r="AA19" s="294">
        <v>0</v>
      </c>
      <c r="AB19" s="326">
        <v>2550</v>
      </c>
      <c r="AC19" s="293">
        <v>3550</v>
      </c>
      <c r="AD19" s="294">
        <v>3550</v>
      </c>
      <c r="AE19" s="294">
        <v>3050</v>
      </c>
      <c r="AF19" s="294">
        <v>0</v>
      </c>
      <c r="AG19" s="295">
        <v>2750</v>
      </c>
      <c r="AH19" s="293">
        <v>3250</v>
      </c>
      <c r="AI19" s="294">
        <v>3250</v>
      </c>
      <c r="AJ19" s="294">
        <v>2800</v>
      </c>
      <c r="AK19" s="294">
        <v>0</v>
      </c>
      <c r="AL19" s="295">
        <v>2550</v>
      </c>
    </row>
    <row r="20" spans="1:38" ht="32.25" customHeight="1">
      <c r="A20" s="321" t="s">
        <v>21</v>
      </c>
      <c r="B20" s="17" t="s">
        <v>185</v>
      </c>
      <c r="C20" s="323" t="s">
        <v>321</v>
      </c>
      <c r="D20" s="293">
        <v>2900</v>
      </c>
      <c r="E20" s="294">
        <v>2900</v>
      </c>
      <c r="F20" s="294">
        <v>2500</v>
      </c>
      <c r="G20" s="294">
        <v>0</v>
      </c>
      <c r="H20" s="295">
        <v>2300</v>
      </c>
      <c r="I20" s="304">
        <v>3500</v>
      </c>
      <c r="J20" s="294">
        <v>3500</v>
      </c>
      <c r="K20" s="294">
        <v>3000</v>
      </c>
      <c r="L20" s="294">
        <v>0</v>
      </c>
      <c r="M20" s="326">
        <v>2700</v>
      </c>
      <c r="N20" s="353">
        <v>0</v>
      </c>
      <c r="O20" s="354">
        <v>0</v>
      </c>
      <c r="P20" s="354">
        <v>0</v>
      </c>
      <c r="Q20" s="354">
        <v>0</v>
      </c>
      <c r="R20" s="355">
        <v>0</v>
      </c>
      <c r="S20" s="353">
        <v>0</v>
      </c>
      <c r="T20" s="354">
        <v>0</v>
      </c>
      <c r="U20" s="354">
        <v>0</v>
      </c>
      <c r="V20" s="354">
        <v>0</v>
      </c>
      <c r="W20" s="355">
        <v>0</v>
      </c>
      <c r="X20" s="304">
        <v>3200</v>
      </c>
      <c r="Y20" s="294">
        <v>3200</v>
      </c>
      <c r="Z20" s="294">
        <v>2750</v>
      </c>
      <c r="AA20" s="294">
        <v>0</v>
      </c>
      <c r="AB20" s="326">
        <v>2500</v>
      </c>
      <c r="AC20" s="293">
        <v>3500</v>
      </c>
      <c r="AD20" s="294">
        <v>3500</v>
      </c>
      <c r="AE20" s="294">
        <v>3000</v>
      </c>
      <c r="AF20" s="294">
        <v>0</v>
      </c>
      <c r="AG20" s="295">
        <v>2700</v>
      </c>
      <c r="AH20" s="293">
        <v>3200</v>
      </c>
      <c r="AI20" s="294">
        <v>3200</v>
      </c>
      <c r="AJ20" s="294">
        <v>2750</v>
      </c>
      <c r="AK20" s="294">
        <v>0</v>
      </c>
      <c r="AL20" s="295">
        <v>2500</v>
      </c>
    </row>
    <row r="21" spans="1:38" ht="36.75" customHeight="1">
      <c r="A21" s="321" t="s">
        <v>181</v>
      </c>
      <c r="B21" s="17" t="s">
        <v>185</v>
      </c>
      <c r="C21" s="323" t="s">
        <v>322</v>
      </c>
      <c r="D21" s="293">
        <v>2950</v>
      </c>
      <c r="E21" s="294">
        <v>2950</v>
      </c>
      <c r="F21" s="294">
        <v>2550</v>
      </c>
      <c r="G21" s="294">
        <v>0</v>
      </c>
      <c r="H21" s="295">
        <v>2300</v>
      </c>
      <c r="I21" s="304">
        <v>3550</v>
      </c>
      <c r="J21" s="294">
        <v>3550</v>
      </c>
      <c r="K21" s="294">
        <v>3050</v>
      </c>
      <c r="L21" s="294">
        <v>0</v>
      </c>
      <c r="M21" s="326">
        <v>2750</v>
      </c>
      <c r="N21" s="353">
        <v>0</v>
      </c>
      <c r="O21" s="354">
        <v>0</v>
      </c>
      <c r="P21" s="354">
        <v>0</v>
      </c>
      <c r="Q21" s="354">
        <v>0</v>
      </c>
      <c r="R21" s="355">
        <v>0</v>
      </c>
      <c r="S21" s="353">
        <v>0</v>
      </c>
      <c r="T21" s="354">
        <v>0</v>
      </c>
      <c r="U21" s="354">
        <v>0</v>
      </c>
      <c r="V21" s="354">
        <v>0</v>
      </c>
      <c r="W21" s="355">
        <v>0</v>
      </c>
      <c r="X21" s="304">
        <v>3250</v>
      </c>
      <c r="Y21" s="294">
        <v>3250</v>
      </c>
      <c r="Z21" s="294">
        <v>2800</v>
      </c>
      <c r="AA21" s="294">
        <v>0</v>
      </c>
      <c r="AB21" s="326">
        <v>2550</v>
      </c>
      <c r="AC21" s="293">
        <v>3550</v>
      </c>
      <c r="AD21" s="294">
        <v>3550</v>
      </c>
      <c r="AE21" s="294">
        <v>3050</v>
      </c>
      <c r="AF21" s="294">
        <v>0</v>
      </c>
      <c r="AG21" s="295">
        <v>2750</v>
      </c>
      <c r="AH21" s="293">
        <v>3250</v>
      </c>
      <c r="AI21" s="294">
        <v>3250</v>
      </c>
      <c r="AJ21" s="294">
        <v>2800</v>
      </c>
      <c r="AK21" s="294">
        <v>0</v>
      </c>
      <c r="AL21" s="295">
        <v>2550</v>
      </c>
    </row>
    <row r="22" spans="1:38" ht="27.75" customHeight="1">
      <c r="A22" s="321" t="s">
        <v>22</v>
      </c>
      <c r="B22" s="17" t="s">
        <v>185</v>
      </c>
      <c r="C22" s="324" t="s">
        <v>323</v>
      </c>
      <c r="D22" s="296">
        <v>3400</v>
      </c>
      <c r="E22" s="297">
        <v>3400</v>
      </c>
      <c r="F22" s="297">
        <v>2900</v>
      </c>
      <c r="G22" s="297">
        <v>0</v>
      </c>
      <c r="H22" s="298">
        <v>2650</v>
      </c>
      <c r="I22" s="305">
        <v>4000</v>
      </c>
      <c r="J22" s="297">
        <v>4000</v>
      </c>
      <c r="K22" s="297">
        <v>3400</v>
      </c>
      <c r="L22" s="297">
        <v>0</v>
      </c>
      <c r="M22" s="329">
        <v>3100</v>
      </c>
      <c r="N22" s="353">
        <v>0</v>
      </c>
      <c r="O22" s="354">
        <v>0</v>
      </c>
      <c r="P22" s="354">
        <v>0</v>
      </c>
      <c r="Q22" s="354">
        <v>0</v>
      </c>
      <c r="R22" s="355">
        <v>0</v>
      </c>
      <c r="S22" s="353">
        <v>0</v>
      </c>
      <c r="T22" s="354">
        <v>0</v>
      </c>
      <c r="U22" s="354">
        <v>0</v>
      </c>
      <c r="V22" s="354">
        <v>0</v>
      </c>
      <c r="W22" s="355">
        <v>0</v>
      </c>
      <c r="X22" s="305">
        <v>3700</v>
      </c>
      <c r="Y22" s="297">
        <v>3700</v>
      </c>
      <c r="Z22" s="297">
        <v>3150</v>
      </c>
      <c r="AA22" s="297">
        <v>0</v>
      </c>
      <c r="AB22" s="329">
        <v>2850</v>
      </c>
      <c r="AC22" s="296">
        <v>4000</v>
      </c>
      <c r="AD22" s="297">
        <v>4000</v>
      </c>
      <c r="AE22" s="297">
        <v>3400</v>
      </c>
      <c r="AF22" s="297">
        <v>0</v>
      </c>
      <c r="AG22" s="298">
        <v>3100</v>
      </c>
      <c r="AH22" s="296">
        <v>3700</v>
      </c>
      <c r="AI22" s="297">
        <v>3700</v>
      </c>
      <c r="AJ22" s="297">
        <v>3150</v>
      </c>
      <c r="AK22" s="297">
        <v>0</v>
      </c>
      <c r="AL22" s="298">
        <v>2850</v>
      </c>
    </row>
    <row r="23" spans="1:38" ht="34.5" customHeight="1" thickBot="1">
      <c r="A23" s="322" t="s">
        <v>23</v>
      </c>
      <c r="B23" s="18" t="s">
        <v>6</v>
      </c>
      <c r="C23" s="325" t="s">
        <v>324</v>
      </c>
      <c r="D23" s="122">
        <v>6700</v>
      </c>
      <c r="E23" s="123">
        <v>4450</v>
      </c>
      <c r="F23" s="123">
        <v>3800</v>
      </c>
      <c r="G23" s="123">
        <v>4050</v>
      </c>
      <c r="H23" s="124">
        <v>3300</v>
      </c>
      <c r="I23" s="306">
        <v>7300</v>
      </c>
      <c r="J23" s="123">
        <v>4850</v>
      </c>
      <c r="K23" s="123">
        <v>4150</v>
      </c>
      <c r="L23" s="123">
        <v>4400</v>
      </c>
      <c r="M23" s="330">
        <v>3750</v>
      </c>
      <c r="N23" s="535">
        <v>0</v>
      </c>
      <c r="O23" s="536">
        <v>0</v>
      </c>
      <c r="P23" s="536">
        <v>0</v>
      </c>
      <c r="Q23" s="536">
        <v>0</v>
      </c>
      <c r="R23" s="537">
        <v>0</v>
      </c>
      <c r="S23" s="535">
        <v>0</v>
      </c>
      <c r="T23" s="536">
        <v>0</v>
      </c>
      <c r="U23" s="536">
        <v>0</v>
      </c>
      <c r="V23" s="536">
        <v>0</v>
      </c>
      <c r="W23" s="537">
        <v>0</v>
      </c>
      <c r="X23" s="306">
        <v>6850</v>
      </c>
      <c r="Y23" s="123">
        <v>4550</v>
      </c>
      <c r="Z23" s="123">
        <v>3900</v>
      </c>
      <c r="AA23" s="123">
        <v>4100</v>
      </c>
      <c r="AB23" s="330">
        <v>3500</v>
      </c>
      <c r="AC23" s="122">
        <v>7300</v>
      </c>
      <c r="AD23" s="123">
        <v>4850</v>
      </c>
      <c r="AE23" s="123">
        <v>4150</v>
      </c>
      <c r="AF23" s="123">
        <v>4400</v>
      </c>
      <c r="AG23" s="124">
        <v>3750</v>
      </c>
      <c r="AH23" s="122">
        <v>6850</v>
      </c>
      <c r="AI23" s="123">
        <v>4550</v>
      </c>
      <c r="AJ23" s="123">
        <v>3900</v>
      </c>
      <c r="AK23" s="123">
        <v>4100</v>
      </c>
      <c r="AL23" s="124">
        <v>3500</v>
      </c>
    </row>
    <row r="24" spans="1:18" ht="15">
      <c r="A24" s="389" t="s">
        <v>187</v>
      </c>
      <c r="B24" s="389"/>
      <c r="C24" s="389"/>
      <c r="D24" s="391" t="s">
        <v>347</v>
      </c>
      <c r="E24" s="391"/>
      <c r="F24" s="391"/>
      <c r="G24" s="391"/>
      <c r="H24" s="391"/>
      <c r="I24" s="316"/>
      <c r="J24" s="316"/>
      <c r="K24" s="316"/>
      <c r="L24" s="316"/>
      <c r="M24" s="316"/>
      <c r="N24" s="316"/>
      <c r="O24" s="316"/>
      <c r="P24" s="316"/>
      <c r="Q24" s="316"/>
      <c r="R24" s="316"/>
    </row>
    <row r="25" spans="1:18" ht="15">
      <c r="A25" s="19"/>
      <c r="B25" s="19"/>
      <c r="C25" s="19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</row>
    <row r="26" spans="1:18" ht="15">
      <c r="A26" s="317" t="s">
        <v>304</v>
      </c>
      <c r="B26" s="317"/>
      <c r="C26" s="317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</row>
    <row r="27" spans="1:18" ht="15.75" thickBot="1">
      <c r="A27" s="316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</row>
    <row r="28" spans="1:38" ht="15.75" thickBot="1">
      <c r="A28" s="386" t="s">
        <v>7</v>
      </c>
      <c r="B28" s="387"/>
      <c r="C28" s="388"/>
      <c r="D28" s="376" t="s">
        <v>340</v>
      </c>
      <c r="E28" s="377"/>
      <c r="F28" s="377"/>
      <c r="G28" s="377"/>
      <c r="H28" s="378"/>
      <c r="I28" s="376" t="s">
        <v>341</v>
      </c>
      <c r="J28" s="377"/>
      <c r="K28" s="377"/>
      <c r="L28" s="377"/>
      <c r="M28" s="378"/>
      <c r="N28" s="376" t="s">
        <v>342</v>
      </c>
      <c r="O28" s="377"/>
      <c r="P28" s="377"/>
      <c r="Q28" s="377"/>
      <c r="R28" s="378"/>
      <c r="S28" s="376" t="s">
        <v>343</v>
      </c>
      <c r="T28" s="377"/>
      <c r="U28" s="377"/>
      <c r="V28" s="377"/>
      <c r="W28" s="378"/>
      <c r="X28" s="376" t="s">
        <v>345</v>
      </c>
      <c r="Y28" s="377"/>
      <c r="Z28" s="377"/>
      <c r="AA28" s="377"/>
      <c r="AB28" s="378"/>
      <c r="AC28" s="376" t="s">
        <v>344</v>
      </c>
      <c r="AD28" s="377"/>
      <c r="AE28" s="377"/>
      <c r="AF28" s="377"/>
      <c r="AG28" s="378"/>
      <c r="AH28" s="376" t="s">
        <v>346</v>
      </c>
      <c r="AI28" s="377"/>
      <c r="AJ28" s="377"/>
      <c r="AK28" s="377"/>
      <c r="AL28" s="378"/>
    </row>
    <row r="29" spans="1:38" ht="15.75" thickBot="1">
      <c r="A29" s="379" t="s">
        <v>0</v>
      </c>
      <c r="B29" s="380"/>
      <c r="C29" s="381"/>
      <c r="D29" s="382" t="s">
        <v>189</v>
      </c>
      <c r="E29" s="383"/>
      <c r="F29" s="383"/>
      <c r="G29" s="383"/>
      <c r="H29" s="384"/>
      <c r="I29" s="382" t="s">
        <v>189</v>
      </c>
      <c r="J29" s="383"/>
      <c r="K29" s="383"/>
      <c r="L29" s="383"/>
      <c r="M29" s="384"/>
      <c r="N29" s="382" t="s">
        <v>189</v>
      </c>
      <c r="O29" s="383"/>
      <c r="P29" s="383"/>
      <c r="Q29" s="383"/>
      <c r="R29" s="384"/>
      <c r="S29" s="382" t="s">
        <v>189</v>
      </c>
      <c r="T29" s="383"/>
      <c r="U29" s="383"/>
      <c r="V29" s="383"/>
      <c r="W29" s="384"/>
      <c r="X29" s="382" t="s">
        <v>189</v>
      </c>
      <c r="Y29" s="383"/>
      <c r="Z29" s="383"/>
      <c r="AA29" s="383"/>
      <c r="AB29" s="384"/>
      <c r="AC29" s="382" t="s">
        <v>189</v>
      </c>
      <c r="AD29" s="383"/>
      <c r="AE29" s="383"/>
      <c r="AF29" s="383"/>
      <c r="AG29" s="384"/>
      <c r="AH29" s="382" t="s">
        <v>189</v>
      </c>
      <c r="AI29" s="383"/>
      <c r="AJ29" s="383"/>
      <c r="AK29" s="383"/>
      <c r="AL29" s="384"/>
    </row>
    <row r="30" spans="1:38" ht="90" thickBot="1">
      <c r="A30" s="2" t="s">
        <v>1</v>
      </c>
      <c r="B30" s="3" t="s">
        <v>2</v>
      </c>
      <c r="C30" s="86" t="s">
        <v>3</v>
      </c>
      <c r="D30" s="24" t="s">
        <v>4</v>
      </c>
      <c r="E30" s="25" t="s">
        <v>5</v>
      </c>
      <c r="F30" s="25" t="s">
        <v>8</v>
      </c>
      <c r="G30" s="25" t="s">
        <v>9</v>
      </c>
      <c r="H30" s="26" t="s">
        <v>10</v>
      </c>
      <c r="I30" s="24" t="s">
        <v>4</v>
      </c>
      <c r="J30" s="25" t="s">
        <v>5</v>
      </c>
      <c r="K30" s="25" t="s">
        <v>8</v>
      </c>
      <c r="L30" s="25" t="s">
        <v>9</v>
      </c>
      <c r="M30" s="26" t="s">
        <v>10</v>
      </c>
      <c r="N30" s="24" t="s">
        <v>4</v>
      </c>
      <c r="O30" s="25" t="s">
        <v>5</v>
      </c>
      <c r="P30" s="25" t="s">
        <v>8</v>
      </c>
      <c r="Q30" s="25" t="s">
        <v>9</v>
      </c>
      <c r="R30" s="26" t="s">
        <v>10</v>
      </c>
      <c r="S30" s="24" t="s">
        <v>4</v>
      </c>
      <c r="T30" s="25" t="s">
        <v>5</v>
      </c>
      <c r="U30" s="25" t="s">
        <v>8</v>
      </c>
      <c r="V30" s="25" t="s">
        <v>9</v>
      </c>
      <c r="W30" s="26" t="s">
        <v>10</v>
      </c>
      <c r="X30" s="24" t="s">
        <v>4</v>
      </c>
      <c r="Y30" s="25" t="s">
        <v>5</v>
      </c>
      <c r="Z30" s="25" t="s">
        <v>8</v>
      </c>
      <c r="AA30" s="25" t="s">
        <v>9</v>
      </c>
      <c r="AB30" s="26" t="s">
        <v>10</v>
      </c>
      <c r="AC30" s="24" t="s">
        <v>4</v>
      </c>
      <c r="AD30" s="25" t="s">
        <v>5</v>
      </c>
      <c r="AE30" s="25" t="s">
        <v>8</v>
      </c>
      <c r="AF30" s="25" t="s">
        <v>9</v>
      </c>
      <c r="AG30" s="26" t="s">
        <v>10</v>
      </c>
      <c r="AH30" s="24" t="s">
        <v>4</v>
      </c>
      <c r="AI30" s="25" t="s">
        <v>5</v>
      </c>
      <c r="AJ30" s="25" t="s">
        <v>8</v>
      </c>
      <c r="AK30" s="25" t="s">
        <v>9</v>
      </c>
      <c r="AL30" s="26" t="s">
        <v>10</v>
      </c>
    </row>
    <row r="31" spans="1:38" ht="25.5">
      <c r="A31" s="358" t="s">
        <v>307</v>
      </c>
      <c r="B31" s="359" t="s">
        <v>308</v>
      </c>
      <c r="C31" s="343" t="s">
        <v>330</v>
      </c>
      <c r="D31" s="360">
        <v>4350</v>
      </c>
      <c r="E31" s="361">
        <v>2900</v>
      </c>
      <c r="F31" s="361">
        <v>2500</v>
      </c>
      <c r="G31" s="361">
        <v>2650</v>
      </c>
      <c r="H31" s="362">
        <v>2300</v>
      </c>
      <c r="I31" s="360">
        <v>5250</v>
      </c>
      <c r="J31" s="361">
        <v>3500</v>
      </c>
      <c r="K31" s="361">
        <v>3000</v>
      </c>
      <c r="L31" s="361">
        <v>3150</v>
      </c>
      <c r="M31" s="362">
        <v>2700</v>
      </c>
      <c r="N31" s="360">
        <v>5100</v>
      </c>
      <c r="O31" s="361">
        <v>3400</v>
      </c>
      <c r="P31" s="361">
        <v>2900</v>
      </c>
      <c r="Q31" s="361">
        <v>3100</v>
      </c>
      <c r="R31" s="362">
        <v>2650</v>
      </c>
      <c r="S31" s="360">
        <v>5700</v>
      </c>
      <c r="T31" s="361">
        <v>3800</v>
      </c>
      <c r="U31" s="361">
        <v>3250</v>
      </c>
      <c r="V31" s="361">
        <v>3450</v>
      </c>
      <c r="W31" s="362">
        <v>2950</v>
      </c>
      <c r="X31" s="360">
        <v>4800</v>
      </c>
      <c r="Y31" s="361">
        <v>3200</v>
      </c>
      <c r="Z31" s="361">
        <v>2750</v>
      </c>
      <c r="AA31" s="361">
        <v>2900</v>
      </c>
      <c r="AB31" s="362">
        <v>2500</v>
      </c>
      <c r="AC31" s="360">
        <v>5250</v>
      </c>
      <c r="AD31" s="361">
        <v>3500</v>
      </c>
      <c r="AE31" s="361">
        <v>3000</v>
      </c>
      <c r="AF31" s="361">
        <v>3150</v>
      </c>
      <c r="AG31" s="362">
        <v>2700</v>
      </c>
      <c r="AH31" s="360">
        <v>4800</v>
      </c>
      <c r="AI31" s="361">
        <v>3200</v>
      </c>
      <c r="AJ31" s="361">
        <v>2750</v>
      </c>
      <c r="AK31" s="361">
        <v>2900</v>
      </c>
      <c r="AL31" s="362">
        <v>2500</v>
      </c>
    </row>
    <row r="32" spans="1:38" ht="25.5">
      <c r="A32" s="363" t="s">
        <v>309</v>
      </c>
      <c r="B32" s="364" t="s">
        <v>308</v>
      </c>
      <c r="C32" s="352" t="s">
        <v>331</v>
      </c>
      <c r="D32" s="365">
        <v>3600</v>
      </c>
      <c r="E32" s="366">
        <v>3600</v>
      </c>
      <c r="F32" s="366">
        <v>3100</v>
      </c>
      <c r="G32" s="366">
        <v>0</v>
      </c>
      <c r="H32" s="367">
        <v>2800</v>
      </c>
      <c r="I32" s="365">
        <v>4200</v>
      </c>
      <c r="J32" s="366">
        <v>4200</v>
      </c>
      <c r="K32" s="366">
        <v>3600</v>
      </c>
      <c r="L32" s="366">
        <v>0</v>
      </c>
      <c r="M32" s="367">
        <v>3250</v>
      </c>
      <c r="N32" s="365">
        <v>4100</v>
      </c>
      <c r="O32" s="366">
        <v>4100</v>
      </c>
      <c r="P32" s="366">
        <v>3500</v>
      </c>
      <c r="Q32" s="366">
        <v>0</v>
      </c>
      <c r="R32" s="367">
        <v>3150</v>
      </c>
      <c r="S32" s="365">
        <v>4500</v>
      </c>
      <c r="T32" s="366">
        <v>4500</v>
      </c>
      <c r="U32" s="366">
        <v>3850</v>
      </c>
      <c r="V32" s="366">
        <v>0</v>
      </c>
      <c r="W32" s="367">
        <v>3450</v>
      </c>
      <c r="X32" s="365">
        <v>3900</v>
      </c>
      <c r="Y32" s="366">
        <v>3900</v>
      </c>
      <c r="Z32" s="366">
        <v>3350</v>
      </c>
      <c r="AA32" s="366">
        <v>0</v>
      </c>
      <c r="AB32" s="367">
        <v>3050</v>
      </c>
      <c r="AC32" s="365">
        <v>4200</v>
      </c>
      <c r="AD32" s="366">
        <v>4200</v>
      </c>
      <c r="AE32" s="366">
        <v>3600</v>
      </c>
      <c r="AF32" s="366">
        <v>0</v>
      </c>
      <c r="AG32" s="367">
        <v>3250</v>
      </c>
      <c r="AH32" s="365">
        <v>3900</v>
      </c>
      <c r="AI32" s="366">
        <v>3900</v>
      </c>
      <c r="AJ32" s="366">
        <v>3350</v>
      </c>
      <c r="AK32" s="366">
        <v>0</v>
      </c>
      <c r="AL32" s="367">
        <v>3050</v>
      </c>
    </row>
    <row r="33" spans="1:38" ht="25.5">
      <c r="A33" s="363" t="s">
        <v>310</v>
      </c>
      <c r="B33" s="364" t="s">
        <v>308</v>
      </c>
      <c r="C33" s="352" t="s">
        <v>332</v>
      </c>
      <c r="D33" s="365">
        <v>4350</v>
      </c>
      <c r="E33" s="366">
        <v>2900</v>
      </c>
      <c r="F33" s="366">
        <v>2500</v>
      </c>
      <c r="G33" s="366">
        <v>2650</v>
      </c>
      <c r="H33" s="367">
        <v>2300</v>
      </c>
      <c r="I33" s="365">
        <v>5250</v>
      </c>
      <c r="J33" s="366">
        <v>3500</v>
      </c>
      <c r="K33" s="366">
        <v>3000</v>
      </c>
      <c r="L33" s="366">
        <v>3150</v>
      </c>
      <c r="M33" s="367">
        <v>2700</v>
      </c>
      <c r="N33" s="365">
        <v>5100</v>
      </c>
      <c r="O33" s="366">
        <v>3400</v>
      </c>
      <c r="P33" s="366">
        <v>2900</v>
      </c>
      <c r="Q33" s="366">
        <v>3100</v>
      </c>
      <c r="R33" s="367">
        <v>2650</v>
      </c>
      <c r="S33" s="365">
        <v>5700</v>
      </c>
      <c r="T33" s="366">
        <v>3800</v>
      </c>
      <c r="U33" s="366">
        <v>3250</v>
      </c>
      <c r="V33" s="366">
        <v>3450</v>
      </c>
      <c r="W33" s="367">
        <v>2950</v>
      </c>
      <c r="X33" s="365">
        <v>4800</v>
      </c>
      <c r="Y33" s="366">
        <v>3200</v>
      </c>
      <c r="Z33" s="366">
        <v>2750</v>
      </c>
      <c r="AA33" s="366">
        <v>2900</v>
      </c>
      <c r="AB33" s="367">
        <v>2500</v>
      </c>
      <c r="AC33" s="365">
        <v>5250</v>
      </c>
      <c r="AD33" s="366">
        <v>3500</v>
      </c>
      <c r="AE33" s="366">
        <v>3000</v>
      </c>
      <c r="AF33" s="366">
        <v>3150</v>
      </c>
      <c r="AG33" s="367">
        <v>2700</v>
      </c>
      <c r="AH33" s="365">
        <v>4800</v>
      </c>
      <c r="AI33" s="366">
        <v>3200</v>
      </c>
      <c r="AJ33" s="366">
        <v>2750</v>
      </c>
      <c r="AK33" s="366">
        <v>2900</v>
      </c>
      <c r="AL33" s="367">
        <v>2500</v>
      </c>
    </row>
    <row r="34" spans="1:38" ht="35.25" customHeight="1">
      <c r="A34" s="15" t="s">
        <v>14</v>
      </c>
      <c r="B34" s="90" t="s">
        <v>184</v>
      </c>
      <c r="C34" s="332" t="s">
        <v>311</v>
      </c>
      <c r="D34" s="301">
        <v>4750</v>
      </c>
      <c r="E34" s="300">
        <v>3150</v>
      </c>
      <c r="F34" s="300">
        <v>2700</v>
      </c>
      <c r="G34" s="300">
        <v>2850</v>
      </c>
      <c r="H34" s="302">
        <v>2450</v>
      </c>
      <c r="I34" s="301">
        <v>5650</v>
      </c>
      <c r="J34" s="300">
        <v>3750</v>
      </c>
      <c r="K34" s="300">
        <v>3200</v>
      </c>
      <c r="L34" s="300">
        <v>3400</v>
      </c>
      <c r="M34" s="302">
        <v>2900</v>
      </c>
      <c r="N34" s="301">
        <v>5500</v>
      </c>
      <c r="O34" s="300">
        <v>3650</v>
      </c>
      <c r="P34" s="300">
        <v>3150</v>
      </c>
      <c r="Q34" s="300">
        <v>3300</v>
      </c>
      <c r="R34" s="302">
        <v>2850</v>
      </c>
      <c r="S34" s="301">
        <v>6100</v>
      </c>
      <c r="T34" s="300">
        <v>4050</v>
      </c>
      <c r="U34" s="300">
        <v>3450</v>
      </c>
      <c r="V34" s="300">
        <v>3650</v>
      </c>
      <c r="W34" s="302">
        <v>3150</v>
      </c>
      <c r="X34" s="301">
        <v>5200</v>
      </c>
      <c r="Y34" s="300">
        <v>3450</v>
      </c>
      <c r="Z34" s="300">
        <v>2950</v>
      </c>
      <c r="AA34" s="300">
        <v>3150</v>
      </c>
      <c r="AB34" s="302">
        <v>2700</v>
      </c>
      <c r="AC34" s="301">
        <v>5650</v>
      </c>
      <c r="AD34" s="300">
        <v>3750</v>
      </c>
      <c r="AE34" s="300">
        <v>3200</v>
      </c>
      <c r="AF34" s="300">
        <v>3400</v>
      </c>
      <c r="AG34" s="302">
        <v>2900</v>
      </c>
      <c r="AH34" s="301">
        <v>5200</v>
      </c>
      <c r="AI34" s="300">
        <v>3450</v>
      </c>
      <c r="AJ34" s="300">
        <v>2950</v>
      </c>
      <c r="AK34" s="300">
        <v>3150</v>
      </c>
      <c r="AL34" s="302">
        <v>2700</v>
      </c>
    </row>
    <row r="35" spans="1:38" ht="24.75" customHeight="1">
      <c r="A35" s="15" t="s">
        <v>174</v>
      </c>
      <c r="B35" s="17" t="s">
        <v>184</v>
      </c>
      <c r="C35" s="77" t="s">
        <v>312</v>
      </c>
      <c r="D35" s="301">
        <v>4750</v>
      </c>
      <c r="E35" s="300">
        <v>3150</v>
      </c>
      <c r="F35" s="300">
        <v>2700</v>
      </c>
      <c r="G35" s="300">
        <v>2850</v>
      </c>
      <c r="H35" s="302">
        <v>2450</v>
      </c>
      <c r="I35" s="301">
        <v>5650</v>
      </c>
      <c r="J35" s="300">
        <v>3750</v>
      </c>
      <c r="K35" s="300">
        <v>3200</v>
      </c>
      <c r="L35" s="300">
        <v>3400</v>
      </c>
      <c r="M35" s="302">
        <v>2900</v>
      </c>
      <c r="N35" s="301">
        <v>5500</v>
      </c>
      <c r="O35" s="300">
        <v>3650</v>
      </c>
      <c r="P35" s="300">
        <v>3150</v>
      </c>
      <c r="Q35" s="300">
        <v>3300</v>
      </c>
      <c r="R35" s="302">
        <v>2850</v>
      </c>
      <c r="S35" s="301">
        <v>6100</v>
      </c>
      <c r="T35" s="300">
        <v>4050</v>
      </c>
      <c r="U35" s="300">
        <v>3450</v>
      </c>
      <c r="V35" s="300">
        <v>3650</v>
      </c>
      <c r="W35" s="302">
        <v>3150</v>
      </c>
      <c r="X35" s="301">
        <v>5200</v>
      </c>
      <c r="Y35" s="300">
        <v>3450</v>
      </c>
      <c r="Z35" s="300">
        <v>2950</v>
      </c>
      <c r="AA35" s="300">
        <v>3150</v>
      </c>
      <c r="AB35" s="302">
        <v>2700</v>
      </c>
      <c r="AC35" s="301">
        <v>5650</v>
      </c>
      <c r="AD35" s="300">
        <v>3750</v>
      </c>
      <c r="AE35" s="300">
        <v>3200</v>
      </c>
      <c r="AF35" s="300">
        <v>3400</v>
      </c>
      <c r="AG35" s="302">
        <v>2900</v>
      </c>
      <c r="AH35" s="301">
        <v>5200</v>
      </c>
      <c r="AI35" s="300">
        <v>3450</v>
      </c>
      <c r="AJ35" s="300">
        <v>2950</v>
      </c>
      <c r="AK35" s="300">
        <v>3150</v>
      </c>
      <c r="AL35" s="302">
        <v>2700</v>
      </c>
    </row>
    <row r="36" spans="1:38" ht="26.25" customHeight="1">
      <c r="A36" s="15" t="s">
        <v>15</v>
      </c>
      <c r="B36" s="17" t="s">
        <v>184</v>
      </c>
      <c r="C36" s="77" t="s">
        <v>325</v>
      </c>
      <c r="D36" s="118">
        <v>3950</v>
      </c>
      <c r="E36" s="119">
        <v>3950</v>
      </c>
      <c r="F36" s="119">
        <v>3400</v>
      </c>
      <c r="G36" s="119">
        <v>0</v>
      </c>
      <c r="H36" s="120">
        <v>3100</v>
      </c>
      <c r="I36" s="118">
        <v>4550</v>
      </c>
      <c r="J36" s="119">
        <v>4550</v>
      </c>
      <c r="K36" s="119">
        <v>3900</v>
      </c>
      <c r="L36" s="119">
        <v>0</v>
      </c>
      <c r="M36" s="120">
        <v>3500</v>
      </c>
      <c r="N36" s="118">
        <v>4450</v>
      </c>
      <c r="O36" s="119">
        <v>4450</v>
      </c>
      <c r="P36" s="119">
        <v>3800</v>
      </c>
      <c r="Q36" s="119">
        <v>0</v>
      </c>
      <c r="R36" s="120">
        <v>3450</v>
      </c>
      <c r="S36" s="118">
        <v>4850</v>
      </c>
      <c r="T36" s="119">
        <v>4850</v>
      </c>
      <c r="U36" s="119">
        <v>4150</v>
      </c>
      <c r="V36" s="119">
        <v>0</v>
      </c>
      <c r="W36" s="120">
        <v>3750</v>
      </c>
      <c r="X36" s="118">
        <v>4250</v>
      </c>
      <c r="Y36" s="119">
        <v>4250</v>
      </c>
      <c r="Z36" s="119">
        <v>3650</v>
      </c>
      <c r="AA36" s="119">
        <v>0</v>
      </c>
      <c r="AB36" s="120">
        <v>3300</v>
      </c>
      <c r="AC36" s="118">
        <v>4550</v>
      </c>
      <c r="AD36" s="119">
        <v>4550</v>
      </c>
      <c r="AE36" s="119">
        <v>3900</v>
      </c>
      <c r="AF36" s="119">
        <v>0</v>
      </c>
      <c r="AG36" s="120">
        <v>3500</v>
      </c>
      <c r="AH36" s="118">
        <v>4250</v>
      </c>
      <c r="AI36" s="119">
        <v>4250</v>
      </c>
      <c r="AJ36" s="119">
        <v>3650</v>
      </c>
      <c r="AK36" s="119">
        <v>0</v>
      </c>
      <c r="AL36" s="120">
        <v>3300</v>
      </c>
    </row>
    <row r="37" spans="1:38" ht="24.75" customHeight="1">
      <c r="A37" s="15" t="s">
        <v>16</v>
      </c>
      <c r="B37" s="17" t="s">
        <v>185</v>
      </c>
      <c r="C37" s="77" t="s">
        <v>326</v>
      </c>
      <c r="D37" s="118">
        <v>5200</v>
      </c>
      <c r="E37" s="119">
        <v>3450</v>
      </c>
      <c r="F37" s="119">
        <v>2950</v>
      </c>
      <c r="G37" s="119">
        <v>3150</v>
      </c>
      <c r="H37" s="120">
        <v>2700</v>
      </c>
      <c r="I37" s="118">
        <v>6100</v>
      </c>
      <c r="J37" s="119">
        <v>4050</v>
      </c>
      <c r="K37" s="119">
        <v>3450</v>
      </c>
      <c r="L37" s="119">
        <v>3650</v>
      </c>
      <c r="M37" s="120">
        <v>3150</v>
      </c>
      <c r="N37" s="118">
        <v>5950</v>
      </c>
      <c r="O37" s="119">
        <v>3950</v>
      </c>
      <c r="P37" s="119">
        <v>3400</v>
      </c>
      <c r="Q37" s="119">
        <v>3600</v>
      </c>
      <c r="R37" s="120">
        <v>3100</v>
      </c>
      <c r="S37" s="118">
        <v>6550</v>
      </c>
      <c r="T37" s="119">
        <v>4350</v>
      </c>
      <c r="U37" s="119">
        <v>3700</v>
      </c>
      <c r="V37" s="119">
        <v>3950</v>
      </c>
      <c r="W37" s="120">
        <v>3400</v>
      </c>
      <c r="X37" s="118">
        <v>5650</v>
      </c>
      <c r="Y37" s="119">
        <v>3750</v>
      </c>
      <c r="Z37" s="119">
        <v>3200</v>
      </c>
      <c r="AA37" s="119">
        <v>3400</v>
      </c>
      <c r="AB37" s="120">
        <v>2900</v>
      </c>
      <c r="AC37" s="118">
        <v>6100</v>
      </c>
      <c r="AD37" s="119">
        <v>4050</v>
      </c>
      <c r="AE37" s="119">
        <v>3450</v>
      </c>
      <c r="AF37" s="119">
        <v>3650</v>
      </c>
      <c r="AG37" s="120">
        <v>3150</v>
      </c>
      <c r="AH37" s="118">
        <v>5650</v>
      </c>
      <c r="AI37" s="119">
        <v>3750</v>
      </c>
      <c r="AJ37" s="119">
        <v>3200</v>
      </c>
      <c r="AK37" s="119">
        <v>3400</v>
      </c>
      <c r="AL37" s="120">
        <v>2900</v>
      </c>
    </row>
    <row r="38" spans="1:38" ht="27" customHeight="1">
      <c r="A38" s="15" t="s">
        <v>17</v>
      </c>
      <c r="B38" s="17" t="s">
        <v>185</v>
      </c>
      <c r="C38" s="77" t="s">
        <v>315</v>
      </c>
      <c r="D38" s="118">
        <v>5050</v>
      </c>
      <c r="E38" s="119">
        <v>3350</v>
      </c>
      <c r="F38" s="119">
        <v>2850</v>
      </c>
      <c r="G38" s="119">
        <v>3050</v>
      </c>
      <c r="H38" s="120">
        <v>2600</v>
      </c>
      <c r="I38" s="118">
        <v>5950</v>
      </c>
      <c r="J38" s="119">
        <v>3950</v>
      </c>
      <c r="K38" s="119">
        <v>3400</v>
      </c>
      <c r="L38" s="119">
        <v>3600</v>
      </c>
      <c r="M38" s="120">
        <v>3100</v>
      </c>
      <c r="N38" s="118">
        <v>5800</v>
      </c>
      <c r="O38" s="119">
        <v>3850</v>
      </c>
      <c r="P38" s="119">
        <v>3300</v>
      </c>
      <c r="Q38" s="119">
        <v>3500</v>
      </c>
      <c r="R38" s="120">
        <v>3000</v>
      </c>
      <c r="S38" s="118">
        <v>6400</v>
      </c>
      <c r="T38" s="119">
        <v>4250</v>
      </c>
      <c r="U38" s="119">
        <v>3650</v>
      </c>
      <c r="V38" s="119">
        <v>3850</v>
      </c>
      <c r="W38" s="120">
        <v>3300</v>
      </c>
      <c r="X38" s="118">
        <v>5500</v>
      </c>
      <c r="Y38" s="119">
        <v>3650</v>
      </c>
      <c r="Z38" s="119">
        <v>3150</v>
      </c>
      <c r="AA38" s="119">
        <v>3300</v>
      </c>
      <c r="AB38" s="120">
        <v>2850</v>
      </c>
      <c r="AC38" s="118">
        <v>5950</v>
      </c>
      <c r="AD38" s="119">
        <v>3950</v>
      </c>
      <c r="AE38" s="119">
        <v>3400</v>
      </c>
      <c r="AF38" s="119">
        <v>3600</v>
      </c>
      <c r="AG38" s="120">
        <v>3100</v>
      </c>
      <c r="AH38" s="118">
        <v>5500</v>
      </c>
      <c r="AI38" s="119">
        <v>3650</v>
      </c>
      <c r="AJ38" s="119">
        <v>3150</v>
      </c>
      <c r="AK38" s="119">
        <v>3300</v>
      </c>
      <c r="AL38" s="120">
        <v>2850</v>
      </c>
    </row>
    <row r="39" spans="1:38" ht="28.5" customHeight="1">
      <c r="A39" s="15" t="s">
        <v>183</v>
      </c>
      <c r="B39" s="17" t="s">
        <v>185</v>
      </c>
      <c r="C39" s="77" t="s">
        <v>327</v>
      </c>
      <c r="D39" s="118">
        <v>6700</v>
      </c>
      <c r="E39" s="119">
        <v>4450</v>
      </c>
      <c r="F39" s="119">
        <v>3800</v>
      </c>
      <c r="G39" s="119">
        <v>4050</v>
      </c>
      <c r="H39" s="120">
        <v>3450</v>
      </c>
      <c r="I39" s="118">
        <v>7600</v>
      </c>
      <c r="J39" s="119">
        <v>5050</v>
      </c>
      <c r="K39" s="119">
        <v>4300</v>
      </c>
      <c r="L39" s="119">
        <v>4550</v>
      </c>
      <c r="M39" s="120">
        <v>3900</v>
      </c>
      <c r="N39" s="118">
        <v>7450</v>
      </c>
      <c r="O39" s="119">
        <v>4950</v>
      </c>
      <c r="P39" s="119">
        <v>4250</v>
      </c>
      <c r="Q39" s="119">
        <v>4500</v>
      </c>
      <c r="R39" s="120">
        <v>3850</v>
      </c>
      <c r="S39" s="118">
        <v>8050</v>
      </c>
      <c r="T39" s="119">
        <v>5350</v>
      </c>
      <c r="U39" s="119">
        <v>4550</v>
      </c>
      <c r="V39" s="119">
        <v>4850</v>
      </c>
      <c r="W39" s="120">
        <v>4150</v>
      </c>
      <c r="X39" s="118">
        <v>7150</v>
      </c>
      <c r="Y39" s="119">
        <v>4750</v>
      </c>
      <c r="Z39" s="119">
        <v>4050</v>
      </c>
      <c r="AA39" s="119">
        <v>4300</v>
      </c>
      <c r="AB39" s="120">
        <v>3700</v>
      </c>
      <c r="AC39" s="118">
        <v>7600</v>
      </c>
      <c r="AD39" s="119">
        <v>5050</v>
      </c>
      <c r="AE39" s="119">
        <v>4300</v>
      </c>
      <c r="AF39" s="119">
        <v>4550</v>
      </c>
      <c r="AG39" s="120">
        <v>3900</v>
      </c>
      <c r="AH39" s="118">
        <v>7150</v>
      </c>
      <c r="AI39" s="119">
        <v>4750</v>
      </c>
      <c r="AJ39" s="119">
        <v>4050</v>
      </c>
      <c r="AK39" s="119">
        <v>4300</v>
      </c>
      <c r="AL39" s="120">
        <v>3700</v>
      </c>
    </row>
    <row r="40" spans="1:38" ht="32.25" customHeight="1">
      <c r="A40" s="74" t="s">
        <v>18</v>
      </c>
      <c r="B40" s="75" t="s">
        <v>185</v>
      </c>
      <c r="C40" s="78" t="s">
        <v>328</v>
      </c>
      <c r="D40" s="118">
        <v>6400</v>
      </c>
      <c r="E40" s="119">
        <v>4250</v>
      </c>
      <c r="F40" s="119">
        <v>3650</v>
      </c>
      <c r="G40" s="119">
        <v>3850</v>
      </c>
      <c r="H40" s="120">
        <v>3300</v>
      </c>
      <c r="I40" s="118">
        <v>7300</v>
      </c>
      <c r="J40" s="119">
        <v>4850</v>
      </c>
      <c r="K40" s="119">
        <v>4150</v>
      </c>
      <c r="L40" s="119">
        <v>4400</v>
      </c>
      <c r="M40" s="120">
        <v>3750</v>
      </c>
      <c r="N40" s="118">
        <v>7150</v>
      </c>
      <c r="O40" s="119">
        <v>4750</v>
      </c>
      <c r="P40" s="119">
        <v>4050</v>
      </c>
      <c r="Q40" s="119">
        <v>4300</v>
      </c>
      <c r="R40" s="120">
        <v>3700</v>
      </c>
      <c r="S40" s="118">
        <v>7750</v>
      </c>
      <c r="T40" s="119">
        <v>5150</v>
      </c>
      <c r="U40" s="119">
        <v>4400</v>
      </c>
      <c r="V40" s="119">
        <v>4650</v>
      </c>
      <c r="W40" s="120">
        <v>4000</v>
      </c>
      <c r="X40" s="118">
        <v>6850</v>
      </c>
      <c r="Y40" s="119">
        <v>4550</v>
      </c>
      <c r="Z40" s="119">
        <v>3900</v>
      </c>
      <c r="AA40" s="119">
        <v>4100</v>
      </c>
      <c r="AB40" s="120">
        <v>3500</v>
      </c>
      <c r="AC40" s="118">
        <v>7300</v>
      </c>
      <c r="AD40" s="119">
        <v>4850</v>
      </c>
      <c r="AE40" s="119">
        <v>4150</v>
      </c>
      <c r="AF40" s="119">
        <v>4400</v>
      </c>
      <c r="AG40" s="120">
        <v>3750</v>
      </c>
      <c r="AH40" s="118">
        <v>6850</v>
      </c>
      <c r="AI40" s="119">
        <v>4550</v>
      </c>
      <c r="AJ40" s="119">
        <v>3900</v>
      </c>
      <c r="AK40" s="119">
        <v>4100</v>
      </c>
      <c r="AL40" s="120">
        <v>3500</v>
      </c>
    </row>
    <row r="41" spans="1:38" ht="29.25" customHeight="1">
      <c r="A41" s="15" t="s">
        <v>19</v>
      </c>
      <c r="B41" s="17" t="s">
        <v>185</v>
      </c>
      <c r="C41" s="77" t="s">
        <v>318</v>
      </c>
      <c r="D41" s="118">
        <v>6900</v>
      </c>
      <c r="E41" s="119">
        <v>4600</v>
      </c>
      <c r="F41" s="119">
        <v>3950</v>
      </c>
      <c r="G41" s="119">
        <v>4150</v>
      </c>
      <c r="H41" s="120">
        <v>3550</v>
      </c>
      <c r="I41" s="118">
        <v>7800</v>
      </c>
      <c r="J41" s="119">
        <v>5200</v>
      </c>
      <c r="K41" s="119">
        <v>4450</v>
      </c>
      <c r="L41" s="119">
        <v>4700</v>
      </c>
      <c r="M41" s="120">
        <v>4000</v>
      </c>
      <c r="N41" s="118">
        <v>7650</v>
      </c>
      <c r="O41" s="119">
        <v>5100</v>
      </c>
      <c r="P41" s="119">
        <v>4350</v>
      </c>
      <c r="Q41" s="119">
        <v>4600</v>
      </c>
      <c r="R41" s="120">
        <v>3950</v>
      </c>
      <c r="S41" s="118">
        <v>8250</v>
      </c>
      <c r="T41" s="119">
        <v>5500</v>
      </c>
      <c r="U41" s="119">
        <v>4700</v>
      </c>
      <c r="V41" s="119">
        <v>4950</v>
      </c>
      <c r="W41" s="120">
        <v>4250</v>
      </c>
      <c r="X41" s="118">
        <v>7350</v>
      </c>
      <c r="Y41" s="119">
        <v>4900</v>
      </c>
      <c r="Z41" s="119">
        <v>4200</v>
      </c>
      <c r="AA41" s="119">
        <v>4450</v>
      </c>
      <c r="AB41" s="120">
        <v>3800</v>
      </c>
      <c r="AC41" s="118">
        <v>7800</v>
      </c>
      <c r="AD41" s="119">
        <v>5200</v>
      </c>
      <c r="AE41" s="119">
        <v>4450</v>
      </c>
      <c r="AF41" s="119">
        <v>4700</v>
      </c>
      <c r="AG41" s="120">
        <v>4000</v>
      </c>
      <c r="AH41" s="118">
        <v>7350</v>
      </c>
      <c r="AI41" s="119">
        <v>4900</v>
      </c>
      <c r="AJ41" s="119">
        <v>4200</v>
      </c>
      <c r="AK41" s="119">
        <v>4450</v>
      </c>
      <c r="AL41" s="120">
        <v>3800</v>
      </c>
    </row>
    <row r="42" spans="1:38" ht="25.5" customHeight="1">
      <c r="A42" s="15" t="s">
        <v>20</v>
      </c>
      <c r="B42" s="17" t="s">
        <v>185</v>
      </c>
      <c r="C42" s="77" t="s">
        <v>319</v>
      </c>
      <c r="D42" s="118">
        <v>3950</v>
      </c>
      <c r="E42" s="119">
        <v>3950</v>
      </c>
      <c r="F42" s="119">
        <v>3400</v>
      </c>
      <c r="G42" s="119">
        <v>0</v>
      </c>
      <c r="H42" s="120">
        <v>3100</v>
      </c>
      <c r="I42" s="118">
        <v>4550</v>
      </c>
      <c r="J42" s="119">
        <v>4550</v>
      </c>
      <c r="K42" s="119">
        <v>3900</v>
      </c>
      <c r="L42" s="119">
        <v>0</v>
      </c>
      <c r="M42" s="120">
        <v>3500</v>
      </c>
      <c r="N42" s="118">
        <v>4450</v>
      </c>
      <c r="O42" s="119">
        <v>4450</v>
      </c>
      <c r="P42" s="119">
        <v>3800</v>
      </c>
      <c r="Q42" s="119">
        <v>0</v>
      </c>
      <c r="R42" s="120">
        <v>3450</v>
      </c>
      <c r="S42" s="118">
        <v>4850</v>
      </c>
      <c r="T42" s="119">
        <v>4850</v>
      </c>
      <c r="U42" s="119">
        <v>4150</v>
      </c>
      <c r="V42" s="119">
        <v>0</v>
      </c>
      <c r="W42" s="120">
        <v>3750</v>
      </c>
      <c r="X42" s="118">
        <v>4250</v>
      </c>
      <c r="Y42" s="119">
        <v>4250</v>
      </c>
      <c r="Z42" s="119">
        <v>3650</v>
      </c>
      <c r="AA42" s="119">
        <v>0</v>
      </c>
      <c r="AB42" s="120">
        <v>3300</v>
      </c>
      <c r="AC42" s="118">
        <v>4550</v>
      </c>
      <c r="AD42" s="119">
        <v>4550</v>
      </c>
      <c r="AE42" s="119">
        <v>3900</v>
      </c>
      <c r="AF42" s="119">
        <v>0</v>
      </c>
      <c r="AG42" s="120">
        <v>3500</v>
      </c>
      <c r="AH42" s="118">
        <v>4250</v>
      </c>
      <c r="AI42" s="119">
        <v>4250</v>
      </c>
      <c r="AJ42" s="119">
        <v>3650</v>
      </c>
      <c r="AK42" s="119">
        <v>0</v>
      </c>
      <c r="AL42" s="120">
        <v>3300</v>
      </c>
    </row>
    <row r="43" spans="1:38" ht="38.25" customHeight="1">
      <c r="A43" s="74" t="s">
        <v>182</v>
      </c>
      <c r="B43" s="17" t="s">
        <v>185</v>
      </c>
      <c r="C43" s="78" t="s">
        <v>329</v>
      </c>
      <c r="D43" s="118">
        <v>4000</v>
      </c>
      <c r="E43" s="119">
        <v>4000</v>
      </c>
      <c r="F43" s="119">
        <v>3400</v>
      </c>
      <c r="G43" s="119">
        <v>0</v>
      </c>
      <c r="H43" s="120">
        <v>3100</v>
      </c>
      <c r="I43" s="118">
        <v>4600</v>
      </c>
      <c r="J43" s="119">
        <v>4600</v>
      </c>
      <c r="K43" s="119">
        <v>3950</v>
      </c>
      <c r="L43" s="119">
        <v>0</v>
      </c>
      <c r="M43" s="120">
        <v>3550</v>
      </c>
      <c r="N43" s="118">
        <v>4500</v>
      </c>
      <c r="O43" s="119">
        <v>4500</v>
      </c>
      <c r="P43" s="119">
        <v>3850</v>
      </c>
      <c r="Q43" s="119">
        <v>0</v>
      </c>
      <c r="R43" s="120">
        <v>3450</v>
      </c>
      <c r="S43" s="118">
        <v>4900</v>
      </c>
      <c r="T43" s="119">
        <v>4900</v>
      </c>
      <c r="U43" s="119">
        <v>4200</v>
      </c>
      <c r="V43" s="119">
        <v>0</v>
      </c>
      <c r="W43" s="120">
        <v>3800</v>
      </c>
      <c r="X43" s="118">
        <v>4300</v>
      </c>
      <c r="Y43" s="119">
        <v>4300</v>
      </c>
      <c r="Z43" s="119">
        <v>3700</v>
      </c>
      <c r="AA43" s="119">
        <v>0</v>
      </c>
      <c r="AB43" s="120">
        <v>3350</v>
      </c>
      <c r="AC43" s="118">
        <v>4600</v>
      </c>
      <c r="AD43" s="119">
        <v>4600</v>
      </c>
      <c r="AE43" s="119">
        <v>3950</v>
      </c>
      <c r="AF43" s="119">
        <v>0</v>
      </c>
      <c r="AG43" s="120">
        <v>3550</v>
      </c>
      <c r="AH43" s="118">
        <v>4300</v>
      </c>
      <c r="AI43" s="119">
        <v>4300</v>
      </c>
      <c r="AJ43" s="119">
        <v>3700</v>
      </c>
      <c r="AK43" s="119">
        <v>0</v>
      </c>
      <c r="AL43" s="120">
        <v>3350</v>
      </c>
    </row>
    <row r="44" spans="1:38" ht="26.25" customHeight="1">
      <c r="A44" s="74" t="s">
        <v>21</v>
      </c>
      <c r="B44" s="17" t="s">
        <v>185</v>
      </c>
      <c r="C44" s="78" t="s">
        <v>321</v>
      </c>
      <c r="D44" s="118">
        <v>3950</v>
      </c>
      <c r="E44" s="119">
        <v>3950</v>
      </c>
      <c r="F44" s="119">
        <v>3400</v>
      </c>
      <c r="G44" s="119">
        <v>0</v>
      </c>
      <c r="H44" s="120">
        <v>3100</v>
      </c>
      <c r="I44" s="118">
        <v>4550</v>
      </c>
      <c r="J44" s="119">
        <v>4550</v>
      </c>
      <c r="K44" s="119">
        <v>3900</v>
      </c>
      <c r="L44" s="119">
        <v>0</v>
      </c>
      <c r="M44" s="120">
        <v>3500</v>
      </c>
      <c r="N44" s="118">
        <v>4450</v>
      </c>
      <c r="O44" s="119">
        <v>4450</v>
      </c>
      <c r="P44" s="119">
        <v>3800</v>
      </c>
      <c r="Q44" s="119">
        <v>0</v>
      </c>
      <c r="R44" s="120">
        <v>3450</v>
      </c>
      <c r="S44" s="118">
        <v>4850</v>
      </c>
      <c r="T44" s="119">
        <v>4850</v>
      </c>
      <c r="U44" s="119">
        <v>4150</v>
      </c>
      <c r="V44" s="119">
        <v>0</v>
      </c>
      <c r="W44" s="120">
        <v>3750</v>
      </c>
      <c r="X44" s="118">
        <v>4250</v>
      </c>
      <c r="Y44" s="119">
        <v>4250</v>
      </c>
      <c r="Z44" s="119">
        <v>3650</v>
      </c>
      <c r="AA44" s="119">
        <v>0</v>
      </c>
      <c r="AB44" s="120">
        <v>3300</v>
      </c>
      <c r="AC44" s="118">
        <v>4550</v>
      </c>
      <c r="AD44" s="119">
        <v>4550</v>
      </c>
      <c r="AE44" s="119">
        <v>3900</v>
      </c>
      <c r="AF44" s="119">
        <v>0</v>
      </c>
      <c r="AG44" s="120">
        <v>3500</v>
      </c>
      <c r="AH44" s="118">
        <v>4250</v>
      </c>
      <c r="AI44" s="119">
        <v>4250</v>
      </c>
      <c r="AJ44" s="119">
        <v>3650</v>
      </c>
      <c r="AK44" s="119">
        <v>0</v>
      </c>
      <c r="AL44" s="120">
        <v>3300</v>
      </c>
    </row>
    <row r="45" spans="1:38" ht="37.5" customHeight="1">
      <c r="A45" s="74" t="s">
        <v>181</v>
      </c>
      <c r="B45" s="17" t="s">
        <v>185</v>
      </c>
      <c r="C45" s="78" t="s">
        <v>322</v>
      </c>
      <c r="D45" s="118">
        <v>4000</v>
      </c>
      <c r="E45" s="119">
        <v>4000</v>
      </c>
      <c r="F45" s="119">
        <v>3400</v>
      </c>
      <c r="G45" s="119">
        <v>0</v>
      </c>
      <c r="H45" s="120">
        <v>3100</v>
      </c>
      <c r="I45" s="118">
        <v>4600</v>
      </c>
      <c r="J45" s="119">
        <v>4600</v>
      </c>
      <c r="K45" s="119">
        <v>3950</v>
      </c>
      <c r="L45" s="119">
        <v>0</v>
      </c>
      <c r="M45" s="120">
        <v>3550</v>
      </c>
      <c r="N45" s="118">
        <v>4500</v>
      </c>
      <c r="O45" s="119">
        <v>4500</v>
      </c>
      <c r="P45" s="119">
        <v>3850</v>
      </c>
      <c r="Q45" s="119">
        <v>0</v>
      </c>
      <c r="R45" s="120">
        <v>3450</v>
      </c>
      <c r="S45" s="118">
        <v>4900</v>
      </c>
      <c r="T45" s="119">
        <v>4900</v>
      </c>
      <c r="U45" s="119">
        <v>4200</v>
      </c>
      <c r="V45" s="119">
        <v>0</v>
      </c>
      <c r="W45" s="120">
        <v>3800</v>
      </c>
      <c r="X45" s="118">
        <v>4300</v>
      </c>
      <c r="Y45" s="119">
        <v>4300</v>
      </c>
      <c r="Z45" s="119">
        <v>3700</v>
      </c>
      <c r="AA45" s="119">
        <v>0</v>
      </c>
      <c r="AB45" s="120">
        <v>3350</v>
      </c>
      <c r="AC45" s="118">
        <v>4600</v>
      </c>
      <c r="AD45" s="119">
        <v>4600</v>
      </c>
      <c r="AE45" s="119">
        <v>3950</v>
      </c>
      <c r="AF45" s="119">
        <v>0</v>
      </c>
      <c r="AG45" s="120">
        <v>3550</v>
      </c>
      <c r="AH45" s="118">
        <v>4300</v>
      </c>
      <c r="AI45" s="119">
        <v>4300</v>
      </c>
      <c r="AJ45" s="119">
        <v>3700</v>
      </c>
      <c r="AK45" s="119">
        <v>0</v>
      </c>
      <c r="AL45" s="120">
        <v>3350</v>
      </c>
    </row>
    <row r="46" spans="1:38" ht="29.25" customHeight="1">
      <c r="A46" s="15" t="s">
        <v>22</v>
      </c>
      <c r="B46" s="17" t="s">
        <v>185</v>
      </c>
      <c r="C46" s="77" t="s">
        <v>323</v>
      </c>
      <c r="D46" s="118">
        <v>4450</v>
      </c>
      <c r="E46" s="119">
        <v>4450</v>
      </c>
      <c r="F46" s="119">
        <v>3800</v>
      </c>
      <c r="G46" s="119">
        <v>0</v>
      </c>
      <c r="H46" s="120">
        <v>3450</v>
      </c>
      <c r="I46" s="118">
        <v>5050</v>
      </c>
      <c r="J46" s="119">
        <v>5050</v>
      </c>
      <c r="K46" s="119">
        <v>4300</v>
      </c>
      <c r="L46" s="119">
        <v>0</v>
      </c>
      <c r="M46" s="120">
        <v>3900</v>
      </c>
      <c r="N46" s="118">
        <v>4950</v>
      </c>
      <c r="O46" s="119">
        <v>4950</v>
      </c>
      <c r="P46" s="119">
        <v>4250</v>
      </c>
      <c r="Q46" s="119">
        <v>0</v>
      </c>
      <c r="R46" s="120">
        <v>3850</v>
      </c>
      <c r="S46" s="118">
        <v>5350</v>
      </c>
      <c r="T46" s="119">
        <v>5350</v>
      </c>
      <c r="U46" s="119">
        <v>4550</v>
      </c>
      <c r="V46" s="119">
        <v>0</v>
      </c>
      <c r="W46" s="120">
        <v>4150</v>
      </c>
      <c r="X46" s="118">
        <v>4750</v>
      </c>
      <c r="Y46" s="119">
        <v>4750</v>
      </c>
      <c r="Z46" s="119">
        <v>4050</v>
      </c>
      <c r="AA46" s="119">
        <v>0</v>
      </c>
      <c r="AB46" s="120">
        <v>3650</v>
      </c>
      <c r="AC46" s="118">
        <v>5050</v>
      </c>
      <c r="AD46" s="119">
        <v>5050</v>
      </c>
      <c r="AE46" s="119">
        <v>4300</v>
      </c>
      <c r="AF46" s="119">
        <v>0</v>
      </c>
      <c r="AG46" s="120">
        <v>3900</v>
      </c>
      <c r="AH46" s="118">
        <v>4750</v>
      </c>
      <c r="AI46" s="119">
        <v>4750</v>
      </c>
      <c r="AJ46" s="119">
        <v>4050</v>
      </c>
      <c r="AK46" s="119">
        <v>0</v>
      </c>
      <c r="AL46" s="120">
        <v>3650</v>
      </c>
    </row>
    <row r="47" spans="1:38" ht="29.25" customHeight="1" thickBot="1">
      <c r="A47" s="340" t="s">
        <v>23</v>
      </c>
      <c r="B47" s="18" t="s">
        <v>6</v>
      </c>
      <c r="C47" s="79" t="s">
        <v>324</v>
      </c>
      <c r="D47" s="122">
        <v>8250</v>
      </c>
      <c r="E47" s="123">
        <v>5500</v>
      </c>
      <c r="F47" s="123">
        <v>4700</v>
      </c>
      <c r="G47" s="123">
        <v>4950</v>
      </c>
      <c r="H47" s="124">
        <v>4100</v>
      </c>
      <c r="I47" s="122">
        <v>8850</v>
      </c>
      <c r="J47" s="123">
        <v>5900</v>
      </c>
      <c r="K47" s="123">
        <v>5050</v>
      </c>
      <c r="L47" s="123">
        <v>5350</v>
      </c>
      <c r="M47" s="124">
        <v>4550</v>
      </c>
      <c r="N47" s="122">
        <v>8700</v>
      </c>
      <c r="O47" s="123">
        <v>5800</v>
      </c>
      <c r="P47" s="123">
        <v>4950</v>
      </c>
      <c r="Q47" s="123">
        <v>5250</v>
      </c>
      <c r="R47" s="124">
        <v>4500</v>
      </c>
      <c r="S47" s="122">
        <v>9300</v>
      </c>
      <c r="T47" s="123">
        <v>6200</v>
      </c>
      <c r="U47" s="123">
        <v>5300</v>
      </c>
      <c r="V47" s="123">
        <v>5600</v>
      </c>
      <c r="W47" s="124">
        <v>4800</v>
      </c>
      <c r="X47" s="122">
        <v>8400</v>
      </c>
      <c r="Y47" s="123">
        <v>5600</v>
      </c>
      <c r="Z47" s="123">
        <v>4800</v>
      </c>
      <c r="AA47" s="123">
        <v>5050</v>
      </c>
      <c r="AB47" s="124">
        <v>4300</v>
      </c>
      <c r="AC47" s="122">
        <v>8850</v>
      </c>
      <c r="AD47" s="123">
        <v>5900</v>
      </c>
      <c r="AE47" s="123">
        <v>5050</v>
      </c>
      <c r="AF47" s="123">
        <v>5350</v>
      </c>
      <c r="AG47" s="124">
        <v>4550</v>
      </c>
      <c r="AH47" s="122">
        <v>8400</v>
      </c>
      <c r="AI47" s="123">
        <v>5600</v>
      </c>
      <c r="AJ47" s="123">
        <v>4800</v>
      </c>
      <c r="AK47" s="123">
        <v>5050</v>
      </c>
      <c r="AL47" s="124">
        <v>4300</v>
      </c>
    </row>
    <row r="48" spans="1:18" ht="15">
      <c r="A48" s="373" t="s">
        <v>187</v>
      </c>
      <c r="B48" s="373"/>
      <c r="C48" s="373"/>
      <c r="D48" s="385" t="s">
        <v>186</v>
      </c>
      <c r="E48" s="385"/>
      <c r="F48" s="385"/>
      <c r="G48" s="385"/>
      <c r="H48" s="385"/>
      <c r="I48" s="318"/>
      <c r="J48" s="319"/>
      <c r="K48" s="318"/>
      <c r="L48" s="318"/>
      <c r="M48" s="318"/>
      <c r="N48" s="318"/>
      <c r="O48" s="319"/>
      <c r="P48" s="318"/>
      <c r="Q48" s="318"/>
      <c r="R48" s="318"/>
    </row>
    <row r="49" spans="1:18" ht="15">
      <c r="A49" s="19"/>
      <c r="B49" s="19"/>
      <c r="C49" s="19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</row>
    <row r="50" spans="1:18" ht="15">
      <c r="A50" s="317" t="s">
        <v>305</v>
      </c>
      <c r="B50" s="317"/>
      <c r="C50" s="317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</row>
    <row r="51" spans="1:18" ht="15.75" thickBot="1">
      <c r="A51" s="316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</row>
    <row r="52" spans="1:38" ht="15.75" thickBot="1">
      <c r="A52" s="386" t="s">
        <v>7</v>
      </c>
      <c r="B52" s="387"/>
      <c r="C52" s="388"/>
      <c r="D52" s="376" t="s">
        <v>340</v>
      </c>
      <c r="E52" s="377"/>
      <c r="F52" s="377"/>
      <c r="G52" s="377"/>
      <c r="H52" s="378"/>
      <c r="I52" s="376" t="s">
        <v>341</v>
      </c>
      <c r="J52" s="377"/>
      <c r="K52" s="377"/>
      <c r="L52" s="377"/>
      <c r="M52" s="378"/>
      <c r="N52" s="376" t="s">
        <v>342</v>
      </c>
      <c r="O52" s="377"/>
      <c r="P52" s="377"/>
      <c r="Q52" s="377"/>
      <c r="R52" s="378"/>
      <c r="S52" s="376" t="s">
        <v>343</v>
      </c>
      <c r="T52" s="377"/>
      <c r="U52" s="377"/>
      <c r="V52" s="377"/>
      <c r="W52" s="378"/>
      <c r="X52" s="376" t="s">
        <v>345</v>
      </c>
      <c r="Y52" s="377"/>
      <c r="Z52" s="377"/>
      <c r="AA52" s="377"/>
      <c r="AB52" s="378"/>
      <c r="AC52" s="376" t="s">
        <v>344</v>
      </c>
      <c r="AD52" s="377"/>
      <c r="AE52" s="377"/>
      <c r="AF52" s="377"/>
      <c r="AG52" s="378"/>
      <c r="AH52" s="376" t="s">
        <v>346</v>
      </c>
      <c r="AI52" s="377"/>
      <c r="AJ52" s="377"/>
      <c r="AK52" s="377"/>
      <c r="AL52" s="378"/>
    </row>
    <row r="53" spans="1:38" ht="15.75" thickBot="1">
      <c r="A53" s="379" t="s">
        <v>0</v>
      </c>
      <c r="B53" s="380"/>
      <c r="C53" s="381"/>
      <c r="D53" s="382" t="s">
        <v>191</v>
      </c>
      <c r="E53" s="383"/>
      <c r="F53" s="383"/>
      <c r="G53" s="383"/>
      <c r="H53" s="384"/>
      <c r="I53" s="382" t="s">
        <v>191</v>
      </c>
      <c r="J53" s="383"/>
      <c r="K53" s="383"/>
      <c r="L53" s="383"/>
      <c r="M53" s="384"/>
      <c r="N53" s="382" t="s">
        <v>191</v>
      </c>
      <c r="O53" s="383"/>
      <c r="P53" s="383"/>
      <c r="Q53" s="383"/>
      <c r="R53" s="384"/>
      <c r="S53" s="382" t="s">
        <v>191</v>
      </c>
      <c r="T53" s="383"/>
      <c r="U53" s="383"/>
      <c r="V53" s="383"/>
      <c r="W53" s="384"/>
      <c r="X53" s="382" t="s">
        <v>191</v>
      </c>
      <c r="Y53" s="383"/>
      <c r="Z53" s="383"/>
      <c r="AA53" s="383"/>
      <c r="AB53" s="384"/>
      <c r="AC53" s="382" t="s">
        <v>191</v>
      </c>
      <c r="AD53" s="383"/>
      <c r="AE53" s="383"/>
      <c r="AF53" s="383"/>
      <c r="AG53" s="384"/>
      <c r="AH53" s="382" t="s">
        <v>191</v>
      </c>
      <c r="AI53" s="383"/>
      <c r="AJ53" s="383"/>
      <c r="AK53" s="383"/>
      <c r="AL53" s="384"/>
    </row>
    <row r="54" spans="1:38" ht="90" thickBot="1">
      <c r="A54" s="84" t="s">
        <v>1</v>
      </c>
      <c r="B54" s="85" t="s">
        <v>2</v>
      </c>
      <c r="C54" s="86" t="s">
        <v>3</v>
      </c>
      <c r="D54" s="24" t="s">
        <v>4</v>
      </c>
      <c r="E54" s="25" t="s">
        <v>5</v>
      </c>
      <c r="F54" s="25" t="s">
        <v>8</v>
      </c>
      <c r="G54" s="25" t="s">
        <v>9</v>
      </c>
      <c r="H54" s="26" t="s">
        <v>10</v>
      </c>
      <c r="I54" s="24" t="s">
        <v>4</v>
      </c>
      <c r="J54" s="25" t="s">
        <v>5</v>
      </c>
      <c r="K54" s="25" t="s">
        <v>8</v>
      </c>
      <c r="L54" s="25" t="s">
        <v>9</v>
      </c>
      <c r="M54" s="26" t="s">
        <v>10</v>
      </c>
      <c r="N54" s="24" t="s">
        <v>4</v>
      </c>
      <c r="O54" s="25" t="s">
        <v>5</v>
      </c>
      <c r="P54" s="25" t="s">
        <v>8</v>
      </c>
      <c r="Q54" s="25" t="s">
        <v>9</v>
      </c>
      <c r="R54" s="26" t="s">
        <v>10</v>
      </c>
      <c r="S54" s="24" t="s">
        <v>4</v>
      </c>
      <c r="T54" s="25" t="s">
        <v>5</v>
      </c>
      <c r="U54" s="25" t="s">
        <v>8</v>
      </c>
      <c r="V54" s="25" t="s">
        <v>9</v>
      </c>
      <c r="W54" s="26" t="s">
        <v>10</v>
      </c>
      <c r="X54" s="24" t="s">
        <v>4</v>
      </c>
      <c r="Y54" s="25" t="s">
        <v>5</v>
      </c>
      <c r="Z54" s="25" t="s">
        <v>8</v>
      </c>
      <c r="AA54" s="25" t="s">
        <v>9</v>
      </c>
      <c r="AB54" s="26" t="s">
        <v>10</v>
      </c>
      <c r="AC54" s="24" t="s">
        <v>4</v>
      </c>
      <c r="AD54" s="25" t="s">
        <v>5</v>
      </c>
      <c r="AE54" s="25" t="s">
        <v>8</v>
      </c>
      <c r="AF54" s="25" t="s">
        <v>9</v>
      </c>
      <c r="AG54" s="26" t="s">
        <v>10</v>
      </c>
      <c r="AH54" s="24" t="s">
        <v>4</v>
      </c>
      <c r="AI54" s="25" t="s">
        <v>5</v>
      </c>
      <c r="AJ54" s="25" t="s">
        <v>8</v>
      </c>
      <c r="AK54" s="25" t="s">
        <v>9</v>
      </c>
      <c r="AL54" s="26" t="s">
        <v>10</v>
      </c>
    </row>
    <row r="55" spans="1:38" ht="30.75" customHeight="1">
      <c r="A55" s="368" t="s">
        <v>307</v>
      </c>
      <c r="B55" s="359" t="s">
        <v>308</v>
      </c>
      <c r="C55" s="343" t="s">
        <v>330</v>
      </c>
      <c r="D55" s="360">
        <v>3700</v>
      </c>
      <c r="E55" s="361">
        <v>2460</v>
      </c>
      <c r="F55" s="361">
        <v>2100</v>
      </c>
      <c r="G55" s="361">
        <v>2250</v>
      </c>
      <c r="H55" s="362">
        <v>1950</v>
      </c>
      <c r="I55" s="360">
        <v>4600</v>
      </c>
      <c r="J55" s="361">
        <v>3060</v>
      </c>
      <c r="K55" s="361">
        <v>2650</v>
      </c>
      <c r="L55" s="361">
        <v>2800</v>
      </c>
      <c r="M55" s="362">
        <v>2400</v>
      </c>
      <c r="N55" s="360">
        <v>4450</v>
      </c>
      <c r="O55" s="361">
        <v>2960</v>
      </c>
      <c r="P55" s="361">
        <v>2550</v>
      </c>
      <c r="Q55" s="361">
        <v>2700</v>
      </c>
      <c r="R55" s="362">
        <v>2300</v>
      </c>
      <c r="S55" s="360">
        <v>5050</v>
      </c>
      <c r="T55" s="361">
        <v>3360</v>
      </c>
      <c r="U55" s="361">
        <v>2900</v>
      </c>
      <c r="V55" s="361">
        <v>3050</v>
      </c>
      <c r="W55" s="362">
        <v>2600</v>
      </c>
      <c r="X55" s="360">
        <v>4150</v>
      </c>
      <c r="Y55" s="361">
        <v>2760</v>
      </c>
      <c r="Z55" s="361">
        <v>2350</v>
      </c>
      <c r="AA55" s="361">
        <v>2500</v>
      </c>
      <c r="AB55" s="362">
        <v>2150</v>
      </c>
      <c r="AC55" s="360">
        <v>4600</v>
      </c>
      <c r="AD55" s="361">
        <v>3060</v>
      </c>
      <c r="AE55" s="361">
        <v>2650</v>
      </c>
      <c r="AF55" s="361">
        <v>2800</v>
      </c>
      <c r="AG55" s="362">
        <v>2400</v>
      </c>
      <c r="AH55" s="360">
        <v>4150</v>
      </c>
      <c r="AI55" s="361">
        <v>2760</v>
      </c>
      <c r="AJ55" s="361">
        <v>2350</v>
      </c>
      <c r="AK55" s="361">
        <v>2500</v>
      </c>
      <c r="AL55" s="362">
        <v>2150</v>
      </c>
    </row>
    <row r="56" spans="1:38" ht="25.5">
      <c r="A56" s="369" t="s">
        <v>309</v>
      </c>
      <c r="B56" s="364" t="s">
        <v>308</v>
      </c>
      <c r="C56" s="352" t="s">
        <v>331</v>
      </c>
      <c r="D56" s="370">
        <v>3200</v>
      </c>
      <c r="E56" s="371">
        <v>3160</v>
      </c>
      <c r="F56" s="371">
        <v>2700</v>
      </c>
      <c r="G56" s="371">
        <v>0</v>
      </c>
      <c r="H56" s="372">
        <v>2450</v>
      </c>
      <c r="I56" s="370">
        <v>3800</v>
      </c>
      <c r="J56" s="371">
        <v>3760</v>
      </c>
      <c r="K56" s="371">
        <v>3200</v>
      </c>
      <c r="L56" s="371">
        <v>0</v>
      </c>
      <c r="M56" s="372">
        <v>2900</v>
      </c>
      <c r="N56" s="370">
        <v>3700</v>
      </c>
      <c r="O56" s="371">
        <v>3660</v>
      </c>
      <c r="P56" s="371">
        <v>3150</v>
      </c>
      <c r="Q56" s="371">
        <v>0</v>
      </c>
      <c r="R56" s="372">
        <v>2850</v>
      </c>
      <c r="S56" s="370">
        <v>4100</v>
      </c>
      <c r="T56" s="371">
        <v>4060</v>
      </c>
      <c r="U56" s="371">
        <v>3500</v>
      </c>
      <c r="V56" s="371">
        <v>0</v>
      </c>
      <c r="W56" s="372">
        <v>3150</v>
      </c>
      <c r="X56" s="370">
        <v>3500</v>
      </c>
      <c r="Y56" s="371">
        <v>3460</v>
      </c>
      <c r="Z56" s="371">
        <v>2950</v>
      </c>
      <c r="AA56" s="371">
        <v>0</v>
      </c>
      <c r="AB56" s="372">
        <v>2700</v>
      </c>
      <c r="AC56" s="370">
        <v>3800</v>
      </c>
      <c r="AD56" s="371">
        <v>3760</v>
      </c>
      <c r="AE56" s="371">
        <v>3200</v>
      </c>
      <c r="AF56" s="371">
        <v>0</v>
      </c>
      <c r="AG56" s="372">
        <v>2900</v>
      </c>
      <c r="AH56" s="370">
        <v>3500</v>
      </c>
      <c r="AI56" s="371">
        <v>3460</v>
      </c>
      <c r="AJ56" s="371">
        <v>2950</v>
      </c>
      <c r="AK56" s="371">
        <v>0</v>
      </c>
      <c r="AL56" s="372">
        <v>2700</v>
      </c>
    </row>
    <row r="57" spans="1:38" ht="25.5">
      <c r="A57" s="369" t="s">
        <v>310</v>
      </c>
      <c r="B57" s="364" t="s">
        <v>308</v>
      </c>
      <c r="C57" s="352" t="s">
        <v>332</v>
      </c>
      <c r="D57" s="370">
        <v>3700</v>
      </c>
      <c r="E57" s="371">
        <v>2460</v>
      </c>
      <c r="F57" s="371">
        <v>2100</v>
      </c>
      <c r="G57" s="371">
        <v>2250</v>
      </c>
      <c r="H57" s="372">
        <v>1950</v>
      </c>
      <c r="I57" s="370">
        <v>4600</v>
      </c>
      <c r="J57" s="371">
        <v>3060</v>
      </c>
      <c r="K57" s="371">
        <v>2650</v>
      </c>
      <c r="L57" s="371">
        <v>2800</v>
      </c>
      <c r="M57" s="372">
        <v>2400</v>
      </c>
      <c r="N57" s="370">
        <v>4450</v>
      </c>
      <c r="O57" s="371">
        <v>2960</v>
      </c>
      <c r="P57" s="371">
        <v>2550</v>
      </c>
      <c r="Q57" s="371">
        <v>2700</v>
      </c>
      <c r="R57" s="372">
        <v>2300</v>
      </c>
      <c r="S57" s="370">
        <v>5050</v>
      </c>
      <c r="T57" s="371">
        <v>3360</v>
      </c>
      <c r="U57" s="371">
        <v>2900</v>
      </c>
      <c r="V57" s="371">
        <v>3050</v>
      </c>
      <c r="W57" s="372">
        <v>2600</v>
      </c>
      <c r="X57" s="370">
        <v>4150</v>
      </c>
      <c r="Y57" s="371">
        <v>2760</v>
      </c>
      <c r="Z57" s="371">
        <v>2350</v>
      </c>
      <c r="AA57" s="371">
        <v>2500</v>
      </c>
      <c r="AB57" s="372">
        <v>2150</v>
      </c>
      <c r="AC57" s="370">
        <v>4600</v>
      </c>
      <c r="AD57" s="371">
        <v>3060</v>
      </c>
      <c r="AE57" s="371">
        <v>2650</v>
      </c>
      <c r="AF57" s="371">
        <v>2800</v>
      </c>
      <c r="AG57" s="372">
        <v>2400</v>
      </c>
      <c r="AH57" s="370">
        <v>4150</v>
      </c>
      <c r="AI57" s="371">
        <v>2760</v>
      </c>
      <c r="AJ57" s="371">
        <v>2350</v>
      </c>
      <c r="AK57" s="371">
        <v>2500</v>
      </c>
      <c r="AL57" s="372">
        <v>2150</v>
      </c>
    </row>
    <row r="58" spans="1:38" ht="25.5">
      <c r="A58" s="74" t="s">
        <v>14</v>
      </c>
      <c r="B58" s="90" t="s">
        <v>184</v>
      </c>
      <c r="C58" s="117" t="s">
        <v>311</v>
      </c>
      <c r="D58" s="335">
        <v>4100</v>
      </c>
      <c r="E58" s="333">
        <v>2710</v>
      </c>
      <c r="F58" s="333">
        <v>2350</v>
      </c>
      <c r="G58" s="333">
        <v>2450</v>
      </c>
      <c r="H58" s="334">
        <v>2100</v>
      </c>
      <c r="I58" s="335">
        <v>5000</v>
      </c>
      <c r="J58" s="333">
        <v>3310</v>
      </c>
      <c r="K58" s="333">
        <v>2850</v>
      </c>
      <c r="L58" s="333">
        <v>3000</v>
      </c>
      <c r="M58" s="334">
        <v>2550</v>
      </c>
      <c r="N58" s="335">
        <v>4850</v>
      </c>
      <c r="O58" s="333">
        <v>3210</v>
      </c>
      <c r="P58" s="333">
        <v>2750</v>
      </c>
      <c r="Q58" s="333">
        <v>2900</v>
      </c>
      <c r="R58" s="334">
        <v>2500</v>
      </c>
      <c r="S58" s="335">
        <v>5450</v>
      </c>
      <c r="T58" s="333">
        <v>3610</v>
      </c>
      <c r="U58" s="333">
        <v>3100</v>
      </c>
      <c r="V58" s="333">
        <v>3250</v>
      </c>
      <c r="W58" s="334">
        <v>2800</v>
      </c>
      <c r="X58" s="335">
        <v>4550</v>
      </c>
      <c r="Y58" s="333">
        <v>3010</v>
      </c>
      <c r="Z58" s="333">
        <v>2600</v>
      </c>
      <c r="AA58" s="333">
        <v>2750</v>
      </c>
      <c r="AB58" s="334">
        <v>2350</v>
      </c>
      <c r="AC58" s="335">
        <v>5000</v>
      </c>
      <c r="AD58" s="333">
        <v>3310</v>
      </c>
      <c r="AE58" s="333">
        <v>2850</v>
      </c>
      <c r="AF58" s="333">
        <v>3000</v>
      </c>
      <c r="AG58" s="334">
        <v>2550</v>
      </c>
      <c r="AH58" s="335">
        <v>4550</v>
      </c>
      <c r="AI58" s="333">
        <v>3010</v>
      </c>
      <c r="AJ58" s="333">
        <v>2600</v>
      </c>
      <c r="AK58" s="333">
        <v>2750</v>
      </c>
      <c r="AL58" s="334">
        <v>2350</v>
      </c>
    </row>
    <row r="59" spans="1:38" ht="25.5">
      <c r="A59" s="74" t="s">
        <v>174</v>
      </c>
      <c r="B59" s="17" t="s">
        <v>184</v>
      </c>
      <c r="C59" s="113" t="s">
        <v>312</v>
      </c>
      <c r="D59" s="114">
        <v>4100</v>
      </c>
      <c r="E59" s="115">
        <v>2710</v>
      </c>
      <c r="F59" s="115">
        <v>2350</v>
      </c>
      <c r="G59" s="115">
        <v>2450</v>
      </c>
      <c r="H59" s="116">
        <v>2100</v>
      </c>
      <c r="I59" s="114">
        <v>5000</v>
      </c>
      <c r="J59" s="115">
        <v>3310</v>
      </c>
      <c r="K59" s="115">
        <v>2850</v>
      </c>
      <c r="L59" s="115">
        <v>3000</v>
      </c>
      <c r="M59" s="116">
        <v>2550</v>
      </c>
      <c r="N59" s="114">
        <v>4850</v>
      </c>
      <c r="O59" s="115">
        <v>3210</v>
      </c>
      <c r="P59" s="115">
        <v>2750</v>
      </c>
      <c r="Q59" s="115">
        <v>2900</v>
      </c>
      <c r="R59" s="116">
        <v>2500</v>
      </c>
      <c r="S59" s="114">
        <v>5450</v>
      </c>
      <c r="T59" s="115">
        <v>3610</v>
      </c>
      <c r="U59" s="115">
        <v>3100</v>
      </c>
      <c r="V59" s="115">
        <v>3250</v>
      </c>
      <c r="W59" s="116">
        <v>2800</v>
      </c>
      <c r="X59" s="114">
        <v>4550</v>
      </c>
      <c r="Y59" s="115">
        <v>3010</v>
      </c>
      <c r="Z59" s="115">
        <v>2600</v>
      </c>
      <c r="AA59" s="115">
        <v>2750</v>
      </c>
      <c r="AB59" s="116">
        <v>2350</v>
      </c>
      <c r="AC59" s="114">
        <v>5000</v>
      </c>
      <c r="AD59" s="115">
        <v>3310</v>
      </c>
      <c r="AE59" s="115">
        <v>2850</v>
      </c>
      <c r="AF59" s="115">
        <v>3000</v>
      </c>
      <c r="AG59" s="116">
        <v>2550</v>
      </c>
      <c r="AH59" s="114">
        <v>4550</v>
      </c>
      <c r="AI59" s="115">
        <v>3010</v>
      </c>
      <c r="AJ59" s="115">
        <v>2600</v>
      </c>
      <c r="AK59" s="115">
        <v>2750</v>
      </c>
      <c r="AL59" s="116">
        <v>2350</v>
      </c>
    </row>
    <row r="60" spans="1:38" ht="30" customHeight="1">
      <c r="A60" s="74" t="s">
        <v>15</v>
      </c>
      <c r="B60" s="90" t="s">
        <v>184</v>
      </c>
      <c r="C60" s="117" t="s">
        <v>325</v>
      </c>
      <c r="D60" s="118">
        <v>3550</v>
      </c>
      <c r="E60" s="119">
        <v>3510</v>
      </c>
      <c r="F60" s="119">
        <v>3000</v>
      </c>
      <c r="G60" s="119">
        <v>0</v>
      </c>
      <c r="H60" s="120">
        <v>2750</v>
      </c>
      <c r="I60" s="118">
        <v>4150</v>
      </c>
      <c r="J60" s="119">
        <v>4110</v>
      </c>
      <c r="K60" s="119">
        <v>3500</v>
      </c>
      <c r="L60" s="119">
        <v>0</v>
      </c>
      <c r="M60" s="120">
        <v>3150</v>
      </c>
      <c r="N60" s="118">
        <v>4050</v>
      </c>
      <c r="O60" s="119">
        <v>4010</v>
      </c>
      <c r="P60" s="119">
        <v>3450</v>
      </c>
      <c r="Q60" s="119">
        <v>0</v>
      </c>
      <c r="R60" s="120">
        <v>3150</v>
      </c>
      <c r="S60" s="118">
        <v>4450</v>
      </c>
      <c r="T60" s="119">
        <v>4410</v>
      </c>
      <c r="U60" s="119">
        <v>3750</v>
      </c>
      <c r="V60" s="119">
        <v>0</v>
      </c>
      <c r="W60" s="120">
        <v>3400</v>
      </c>
      <c r="X60" s="118">
        <v>3850</v>
      </c>
      <c r="Y60" s="119">
        <v>3810</v>
      </c>
      <c r="Z60" s="119">
        <v>3250</v>
      </c>
      <c r="AA60" s="119">
        <v>0</v>
      </c>
      <c r="AB60" s="120">
        <v>2950</v>
      </c>
      <c r="AC60" s="118">
        <v>4150</v>
      </c>
      <c r="AD60" s="119">
        <v>4110</v>
      </c>
      <c r="AE60" s="119">
        <v>3500</v>
      </c>
      <c r="AF60" s="119">
        <v>0</v>
      </c>
      <c r="AG60" s="120">
        <v>3150</v>
      </c>
      <c r="AH60" s="118">
        <v>3850</v>
      </c>
      <c r="AI60" s="119">
        <v>3810</v>
      </c>
      <c r="AJ60" s="119">
        <v>3250</v>
      </c>
      <c r="AK60" s="119">
        <v>0</v>
      </c>
      <c r="AL60" s="120">
        <v>2950</v>
      </c>
    </row>
    <row r="61" spans="1:38" ht="27" customHeight="1">
      <c r="A61" s="74" t="s">
        <v>16</v>
      </c>
      <c r="B61" s="17" t="s">
        <v>185</v>
      </c>
      <c r="C61" s="113" t="s">
        <v>326</v>
      </c>
      <c r="D61" s="118">
        <v>4550</v>
      </c>
      <c r="E61" s="119">
        <v>3010</v>
      </c>
      <c r="F61" s="119">
        <v>2600</v>
      </c>
      <c r="G61" s="119">
        <v>2750</v>
      </c>
      <c r="H61" s="120">
        <v>2350</v>
      </c>
      <c r="I61" s="118">
        <v>5450</v>
      </c>
      <c r="J61" s="119">
        <v>3610</v>
      </c>
      <c r="K61" s="119">
        <v>3100</v>
      </c>
      <c r="L61" s="119">
        <v>3250</v>
      </c>
      <c r="M61" s="120">
        <v>2800</v>
      </c>
      <c r="N61" s="118">
        <v>5300</v>
      </c>
      <c r="O61" s="119">
        <v>3510</v>
      </c>
      <c r="P61" s="119">
        <v>3000</v>
      </c>
      <c r="Q61" s="119">
        <v>3200</v>
      </c>
      <c r="R61" s="120">
        <v>2750</v>
      </c>
      <c r="S61" s="118">
        <v>5900</v>
      </c>
      <c r="T61" s="119">
        <v>3910</v>
      </c>
      <c r="U61" s="119">
        <v>3350</v>
      </c>
      <c r="V61" s="119">
        <v>3550</v>
      </c>
      <c r="W61" s="120">
        <v>3050</v>
      </c>
      <c r="X61" s="118">
        <v>5000</v>
      </c>
      <c r="Y61" s="119">
        <v>3310</v>
      </c>
      <c r="Z61" s="119">
        <v>2850</v>
      </c>
      <c r="AA61" s="119">
        <v>3000</v>
      </c>
      <c r="AB61" s="120">
        <v>2550</v>
      </c>
      <c r="AC61" s="118">
        <v>5450</v>
      </c>
      <c r="AD61" s="119">
        <v>3610</v>
      </c>
      <c r="AE61" s="119">
        <v>3100</v>
      </c>
      <c r="AF61" s="119">
        <v>3250</v>
      </c>
      <c r="AG61" s="120">
        <v>2800</v>
      </c>
      <c r="AH61" s="118">
        <v>5000</v>
      </c>
      <c r="AI61" s="119">
        <v>3310</v>
      </c>
      <c r="AJ61" s="119">
        <v>2850</v>
      </c>
      <c r="AK61" s="119">
        <v>3000</v>
      </c>
      <c r="AL61" s="120">
        <v>2550</v>
      </c>
    </row>
    <row r="62" spans="1:38" ht="30.75" customHeight="1">
      <c r="A62" s="74" t="s">
        <v>17</v>
      </c>
      <c r="B62" s="17" t="s">
        <v>185</v>
      </c>
      <c r="C62" s="113" t="s">
        <v>315</v>
      </c>
      <c r="D62" s="118">
        <v>4400</v>
      </c>
      <c r="E62" s="119">
        <v>2910</v>
      </c>
      <c r="F62" s="119">
        <v>2500</v>
      </c>
      <c r="G62" s="119">
        <v>2650</v>
      </c>
      <c r="H62" s="120">
        <v>2300</v>
      </c>
      <c r="I62" s="118">
        <v>5300</v>
      </c>
      <c r="J62" s="119">
        <v>3510</v>
      </c>
      <c r="K62" s="119">
        <v>3000</v>
      </c>
      <c r="L62" s="119">
        <v>3200</v>
      </c>
      <c r="M62" s="120">
        <v>2750</v>
      </c>
      <c r="N62" s="118">
        <v>5150</v>
      </c>
      <c r="O62" s="119">
        <v>3410</v>
      </c>
      <c r="P62" s="119">
        <v>2900</v>
      </c>
      <c r="Q62" s="119">
        <v>3100</v>
      </c>
      <c r="R62" s="120">
        <v>2650</v>
      </c>
      <c r="S62" s="118">
        <v>5750</v>
      </c>
      <c r="T62" s="119">
        <v>3810</v>
      </c>
      <c r="U62" s="119">
        <v>3250</v>
      </c>
      <c r="V62" s="119">
        <v>3450</v>
      </c>
      <c r="W62" s="120">
        <v>2950</v>
      </c>
      <c r="X62" s="118">
        <v>4850</v>
      </c>
      <c r="Y62" s="119">
        <v>3210</v>
      </c>
      <c r="Z62" s="119">
        <v>2750</v>
      </c>
      <c r="AA62" s="119">
        <v>2900</v>
      </c>
      <c r="AB62" s="120">
        <v>2500</v>
      </c>
      <c r="AC62" s="118">
        <v>5300</v>
      </c>
      <c r="AD62" s="119">
        <v>3510</v>
      </c>
      <c r="AE62" s="119">
        <v>3000</v>
      </c>
      <c r="AF62" s="119">
        <v>3200</v>
      </c>
      <c r="AG62" s="120">
        <v>2750</v>
      </c>
      <c r="AH62" s="118">
        <v>4850</v>
      </c>
      <c r="AI62" s="119">
        <v>3210</v>
      </c>
      <c r="AJ62" s="119">
        <v>2750</v>
      </c>
      <c r="AK62" s="119">
        <v>2900</v>
      </c>
      <c r="AL62" s="120">
        <v>2500</v>
      </c>
    </row>
    <row r="63" spans="1:38" ht="32.25" customHeight="1">
      <c r="A63" s="74" t="s">
        <v>183</v>
      </c>
      <c r="B63" s="17" t="s">
        <v>185</v>
      </c>
      <c r="C63" s="113" t="s">
        <v>334</v>
      </c>
      <c r="D63" s="118">
        <v>6050</v>
      </c>
      <c r="E63" s="119">
        <v>4010</v>
      </c>
      <c r="F63" s="119">
        <v>3450</v>
      </c>
      <c r="G63" s="119">
        <v>3650</v>
      </c>
      <c r="H63" s="120">
        <v>3150</v>
      </c>
      <c r="I63" s="118">
        <v>6950</v>
      </c>
      <c r="J63" s="119">
        <v>4610</v>
      </c>
      <c r="K63" s="119">
        <v>3950</v>
      </c>
      <c r="L63" s="119">
        <v>4150</v>
      </c>
      <c r="M63" s="120">
        <v>3550</v>
      </c>
      <c r="N63" s="118">
        <v>6800</v>
      </c>
      <c r="O63" s="119">
        <v>4510</v>
      </c>
      <c r="P63" s="119">
        <v>3850</v>
      </c>
      <c r="Q63" s="119">
        <v>4100</v>
      </c>
      <c r="R63" s="120">
        <v>3500</v>
      </c>
      <c r="S63" s="118">
        <v>7400</v>
      </c>
      <c r="T63" s="119">
        <v>4910</v>
      </c>
      <c r="U63" s="119">
        <v>4200</v>
      </c>
      <c r="V63" s="119">
        <v>4450</v>
      </c>
      <c r="W63" s="120">
        <v>3800</v>
      </c>
      <c r="X63" s="118">
        <v>6500</v>
      </c>
      <c r="Y63" s="119">
        <v>4310</v>
      </c>
      <c r="Z63" s="119">
        <v>3700</v>
      </c>
      <c r="AA63" s="119">
        <v>3900</v>
      </c>
      <c r="AB63" s="120">
        <v>3350</v>
      </c>
      <c r="AC63" s="118">
        <v>6950</v>
      </c>
      <c r="AD63" s="119">
        <v>4610</v>
      </c>
      <c r="AE63" s="119">
        <v>3950</v>
      </c>
      <c r="AF63" s="119">
        <v>4150</v>
      </c>
      <c r="AG63" s="120">
        <v>3550</v>
      </c>
      <c r="AH63" s="118">
        <v>6500</v>
      </c>
      <c r="AI63" s="119">
        <v>4310</v>
      </c>
      <c r="AJ63" s="119">
        <v>3700</v>
      </c>
      <c r="AK63" s="119">
        <v>3900</v>
      </c>
      <c r="AL63" s="120">
        <v>3350</v>
      </c>
    </row>
    <row r="64" spans="1:38" ht="30.75" customHeight="1">
      <c r="A64" s="74" t="s">
        <v>18</v>
      </c>
      <c r="B64" s="75" t="s">
        <v>185</v>
      </c>
      <c r="C64" s="121" t="s">
        <v>328</v>
      </c>
      <c r="D64" s="118">
        <v>5750</v>
      </c>
      <c r="E64" s="119">
        <v>3810</v>
      </c>
      <c r="F64" s="119">
        <v>3250</v>
      </c>
      <c r="G64" s="119">
        <v>3450</v>
      </c>
      <c r="H64" s="120">
        <v>2950</v>
      </c>
      <c r="I64" s="118">
        <v>6650</v>
      </c>
      <c r="J64" s="119">
        <v>4410</v>
      </c>
      <c r="K64" s="119">
        <v>3750</v>
      </c>
      <c r="L64" s="119">
        <v>4000</v>
      </c>
      <c r="M64" s="120">
        <v>3400</v>
      </c>
      <c r="N64" s="118">
        <v>6500</v>
      </c>
      <c r="O64" s="119">
        <v>4310</v>
      </c>
      <c r="P64" s="119">
        <v>3700</v>
      </c>
      <c r="Q64" s="119">
        <v>3900</v>
      </c>
      <c r="R64" s="120">
        <v>3350</v>
      </c>
      <c r="S64" s="118">
        <v>7100</v>
      </c>
      <c r="T64" s="119">
        <v>4710</v>
      </c>
      <c r="U64" s="119">
        <v>4050</v>
      </c>
      <c r="V64" s="119">
        <v>4250</v>
      </c>
      <c r="W64" s="120">
        <v>3650</v>
      </c>
      <c r="X64" s="118">
        <v>6200</v>
      </c>
      <c r="Y64" s="119">
        <v>4110</v>
      </c>
      <c r="Z64" s="119">
        <v>3500</v>
      </c>
      <c r="AA64" s="119">
        <v>3700</v>
      </c>
      <c r="AB64" s="120">
        <v>3150</v>
      </c>
      <c r="AC64" s="118">
        <v>6650</v>
      </c>
      <c r="AD64" s="119">
        <v>4410</v>
      </c>
      <c r="AE64" s="119">
        <v>3750</v>
      </c>
      <c r="AF64" s="119">
        <v>4000</v>
      </c>
      <c r="AG64" s="120">
        <v>3400</v>
      </c>
      <c r="AH64" s="118">
        <v>6200</v>
      </c>
      <c r="AI64" s="119">
        <v>4110</v>
      </c>
      <c r="AJ64" s="119">
        <v>3500</v>
      </c>
      <c r="AK64" s="119">
        <v>3700</v>
      </c>
      <c r="AL64" s="120">
        <v>3150</v>
      </c>
    </row>
    <row r="65" spans="1:38" ht="29.25" customHeight="1">
      <c r="A65" s="74" t="s">
        <v>19</v>
      </c>
      <c r="B65" s="17" t="s">
        <v>185</v>
      </c>
      <c r="C65" s="113" t="s">
        <v>318</v>
      </c>
      <c r="D65" s="118">
        <v>6250</v>
      </c>
      <c r="E65" s="119">
        <v>4160</v>
      </c>
      <c r="F65" s="119">
        <v>3550</v>
      </c>
      <c r="G65" s="119">
        <v>3750</v>
      </c>
      <c r="H65" s="120">
        <v>3200</v>
      </c>
      <c r="I65" s="118">
        <v>7150</v>
      </c>
      <c r="J65" s="119">
        <v>4760</v>
      </c>
      <c r="K65" s="119">
        <v>4050</v>
      </c>
      <c r="L65" s="119">
        <v>4300</v>
      </c>
      <c r="M65" s="120">
        <v>3700</v>
      </c>
      <c r="N65" s="118">
        <v>7000</v>
      </c>
      <c r="O65" s="119">
        <v>4660</v>
      </c>
      <c r="P65" s="119">
        <v>4000</v>
      </c>
      <c r="Q65" s="119">
        <v>4200</v>
      </c>
      <c r="R65" s="120">
        <v>3600</v>
      </c>
      <c r="S65" s="118">
        <v>7600</v>
      </c>
      <c r="T65" s="119">
        <v>5060</v>
      </c>
      <c r="U65" s="119">
        <v>4350</v>
      </c>
      <c r="V65" s="119">
        <v>4600</v>
      </c>
      <c r="W65" s="120">
        <v>3950</v>
      </c>
      <c r="X65" s="118">
        <v>6700</v>
      </c>
      <c r="Y65" s="119">
        <v>4460</v>
      </c>
      <c r="Z65" s="119">
        <v>3800</v>
      </c>
      <c r="AA65" s="119">
        <v>4050</v>
      </c>
      <c r="AB65" s="120">
        <v>3450</v>
      </c>
      <c r="AC65" s="118">
        <v>7150</v>
      </c>
      <c r="AD65" s="119">
        <v>4760</v>
      </c>
      <c r="AE65" s="119">
        <v>4050</v>
      </c>
      <c r="AF65" s="119">
        <v>4300</v>
      </c>
      <c r="AG65" s="120">
        <v>3700</v>
      </c>
      <c r="AH65" s="118">
        <v>6700</v>
      </c>
      <c r="AI65" s="119">
        <v>4460</v>
      </c>
      <c r="AJ65" s="119">
        <v>3800</v>
      </c>
      <c r="AK65" s="119">
        <v>4050</v>
      </c>
      <c r="AL65" s="120">
        <v>3450</v>
      </c>
    </row>
    <row r="66" spans="1:38" ht="33" customHeight="1">
      <c r="A66" s="74" t="s">
        <v>20</v>
      </c>
      <c r="B66" s="17" t="s">
        <v>185</v>
      </c>
      <c r="C66" s="113" t="s">
        <v>319</v>
      </c>
      <c r="D66" s="118">
        <v>3550</v>
      </c>
      <c r="E66" s="119">
        <v>3510</v>
      </c>
      <c r="F66" s="119">
        <v>3000</v>
      </c>
      <c r="G66" s="119">
        <v>0</v>
      </c>
      <c r="H66" s="120">
        <v>2750</v>
      </c>
      <c r="I66" s="118">
        <v>4150</v>
      </c>
      <c r="J66" s="119">
        <v>4110</v>
      </c>
      <c r="K66" s="119">
        <v>3500</v>
      </c>
      <c r="L66" s="119">
        <v>0</v>
      </c>
      <c r="M66" s="120">
        <v>3150</v>
      </c>
      <c r="N66" s="118">
        <v>4050</v>
      </c>
      <c r="O66" s="119">
        <v>4010</v>
      </c>
      <c r="P66" s="119">
        <v>3450</v>
      </c>
      <c r="Q66" s="119">
        <v>0</v>
      </c>
      <c r="R66" s="120">
        <v>3150</v>
      </c>
      <c r="S66" s="118">
        <v>4450</v>
      </c>
      <c r="T66" s="119">
        <v>4410</v>
      </c>
      <c r="U66" s="119">
        <v>3750</v>
      </c>
      <c r="V66" s="119">
        <v>0</v>
      </c>
      <c r="W66" s="120">
        <v>3400</v>
      </c>
      <c r="X66" s="118">
        <v>3850</v>
      </c>
      <c r="Y66" s="119">
        <v>3810</v>
      </c>
      <c r="Z66" s="119">
        <v>3250</v>
      </c>
      <c r="AA66" s="119">
        <v>0</v>
      </c>
      <c r="AB66" s="120">
        <v>2950</v>
      </c>
      <c r="AC66" s="118">
        <v>4150</v>
      </c>
      <c r="AD66" s="119">
        <v>4110</v>
      </c>
      <c r="AE66" s="119">
        <v>3500</v>
      </c>
      <c r="AF66" s="119">
        <v>0</v>
      </c>
      <c r="AG66" s="120">
        <v>3150</v>
      </c>
      <c r="AH66" s="118">
        <v>3850</v>
      </c>
      <c r="AI66" s="119">
        <v>3810</v>
      </c>
      <c r="AJ66" s="119">
        <v>3250</v>
      </c>
      <c r="AK66" s="119">
        <v>0</v>
      </c>
      <c r="AL66" s="120">
        <v>2950</v>
      </c>
    </row>
    <row r="67" spans="1:38" ht="37.5" customHeight="1">
      <c r="A67" s="74" t="s">
        <v>182</v>
      </c>
      <c r="B67" s="17" t="s">
        <v>185</v>
      </c>
      <c r="C67" s="121" t="s">
        <v>335</v>
      </c>
      <c r="D67" s="118">
        <v>3600</v>
      </c>
      <c r="E67" s="119">
        <v>3560</v>
      </c>
      <c r="F67" s="119">
        <v>3050</v>
      </c>
      <c r="G67" s="119">
        <v>0</v>
      </c>
      <c r="H67" s="120">
        <v>2800</v>
      </c>
      <c r="I67" s="118">
        <v>4200</v>
      </c>
      <c r="J67" s="119">
        <v>4160</v>
      </c>
      <c r="K67" s="119">
        <v>3550</v>
      </c>
      <c r="L67" s="119">
        <v>0</v>
      </c>
      <c r="M67" s="120">
        <v>3200</v>
      </c>
      <c r="N67" s="118">
        <v>4100</v>
      </c>
      <c r="O67" s="119">
        <v>4060</v>
      </c>
      <c r="P67" s="119">
        <v>3500</v>
      </c>
      <c r="Q67" s="119">
        <v>0</v>
      </c>
      <c r="R67" s="120">
        <v>3150</v>
      </c>
      <c r="S67" s="118">
        <v>4500</v>
      </c>
      <c r="T67" s="119">
        <v>4460</v>
      </c>
      <c r="U67" s="119">
        <v>3800</v>
      </c>
      <c r="V67" s="119">
        <v>0</v>
      </c>
      <c r="W67" s="120">
        <v>3450</v>
      </c>
      <c r="X67" s="118">
        <v>3900</v>
      </c>
      <c r="Y67" s="119">
        <v>3860</v>
      </c>
      <c r="Z67" s="119">
        <v>3300</v>
      </c>
      <c r="AA67" s="119">
        <v>0</v>
      </c>
      <c r="AB67" s="120">
        <v>3000</v>
      </c>
      <c r="AC67" s="118">
        <v>4200</v>
      </c>
      <c r="AD67" s="119">
        <v>4160</v>
      </c>
      <c r="AE67" s="119">
        <v>3550</v>
      </c>
      <c r="AF67" s="119">
        <v>0</v>
      </c>
      <c r="AG67" s="120">
        <v>3200</v>
      </c>
      <c r="AH67" s="118">
        <v>3900</v>
      </c>
      <c r="AI67" s="119">
        <v>3860</v>
      </c>
      <c r="AJ67" s="119">
        <v>3300</v>
      </c>
      <c r="AK67" s="119">
        <v>0</v>
      </c>
      <c r="AL67" s="120">
        <v>3000</v>
      </c>
    </row>
    <row r="68" spans="1:38" ht="27.75" customHeight="1">
      <c r="A68" s="74" t="s">
        <v>21</v>
      </c>
      <c r="B68" s="17" t="s">
        <v>185</v>
      </c>
      <c r="C68" s="121" t="s">
        <v>321</v>
      </c>
      <c r="D68" s="118">
        <v>3550</v>
      </c>
      <c r="E68" s="119">
        <v>3510</v>
      </c>
      <c r="F68" s="119">
        <v>3000</v>
      </c>
      <c r="G68" s="119">
        <v>0</v>
      </c>
      <c r="H68" s="120">
        <v>2750</v>
      </c>
      <c r="I68" s="118">
        <v>4150</v>
      </c>
      <c r="J68" s="119">
        <v>4110</v>
      </c>
      <c r="K68" s="119">
        <v>3500</v>
      </c>
      <c r="L68" s="119">
        <v>0</v>
      </c>
      <c r="M68" s="120">
        <v>3150</v>
      </c>
      <c r="N68" s="118">
        <v>4050</v>
      </c>
      <c r="O68" s="119">
        <v>4010</v>
      </c>
      <c r="P68" s="119">
        <v>3450</v>
      </c>
      <c r="Q68" s="119">
        <v>0</v>
      </c>
      <c r="R68" s="120">
        <v>3150</v>
      </c>
      <c r="S68" s="118">
        <v>4450</v>
      </c>
      <c r="T68" s="119">
        <v>4410</v>
      </c>
      <c r="U68" s="119">
        <v>3750</v>
      </c>
      <c r="V68" s="119">
        <v>0</v>
      </c>
      <c r="W68" s="120">
        <v>3400</v>
      </c>
      <c r="X68" s="118">
        <v>3850</v>
      </c>
      <c r="Y68" s="119">
        <v>3810</v>
      </c>
      <c r="Z68" s="119">
        <v>3250</v>
      </c>
      <c r="AA68" s="119">
        <v>0</v>
      </c>
      <c r="AB68" s="120">
        <v>2950</v>
      </c>
      <c r="AC68" s="118">
        <v>4150</v>
      </c>
      <c r="AD68" s="119">
        <v>4110</v>
      </c>
      <c r="AE68" s="119">
        <v>3500</v>
      </c>
      <c r="AF68" s="119">
        <v>0</v>
      </c>
      <c r="AG68" s="120">
        <v>3150</v>
      </c>
      <c r="AH68" s="118">
        <v>3850</v>
      </c>
      <c r="AI68" s="119">
        <v>3810</v>
      </c>
      <c r="AJ68" s="119">
        <v>3250</v>
      </c>
      <c r="AK68" s="119">
        <v>0</v>
      </c>
      <c r="AL68" s="120">
        <v>2950</v>
      </c>
    </row>
    <row r="69" spans="1:38" ht="51" customHeight="1">
      <c r="A69" s="74" t="s">
        <v>181</v>
      </c>
      <c r="B69" s="17" t="s">
        <v>185</v>
      </c>
      <c r="C69" s="121" t="s">
        <v>336</v>
      </c>
      <c r="D69" s="118">
        <v>3600</v>
      </c>
      <c r="E69" s="119">
        <v>3560</v>
      </c>
      <c r="F69" s="119">
        <v>3050</v>
      </c>
      <c r="G69" s="119">
        <v>0</v>
      </c>
      <c r="H69" s="120">
        <v>2800</v>
      </c>
      <c r="I69" s="118">
        <v>4200</v>
      </c>
      <c r="J69" s="119">
        <v>4160</v>
      </c>
      <c r="K69" s="119">
        <v>3550</v>
      </c>
      <c r="L69" s="119">
        <v>0</v>
      </c>
      <c r="M69" s="120">
        <v>3200</v>
      </c>
      <c r="N69" s="118">
        <v>4100</v>
      </c>
      <c r="O69" s="119">
        <v>4060</v>
      </c>
      <c r="P69" s="119">
        <v>3500</v>
      </c>
      <c r="Q69" s="119">
        <v>0</v>
      </c>
      <c r="R69" s="120">
        <v>3150</v>
      </c>
      <c r="S69" s="118">
        <v>4500</v>
      </c>
      <c r="T69" s="119">
        <v>4460</v>
      </c>
      <c r="U69" s="119">
        <v>3800</v>
      </c>
      <c r="V69" s="119">
        <v>0</v>
      </c>
      <c r="W69" s="120">
        <v>3450</v>
      </c>
      <c r="X69" s="118">
        <v>3900</v>
      </c>
      <c r="Y69" s="119">
        <v>3860</v>
      </c>
      <c r="Z69" s="119">
        <v>3300</v>
      </c>
      <c r="AA69" s="119">
        <v>0</v>
      </c>
      <c r="AB69" s="120">
        <v>3000</v>
      </c>
      <c r="AC69" s="118">
        <v>4200</v>
      </c>
      <c r="AD69" s="119">
        <v>4160</v>
      </c>
      <c r="AE69" s="119">
        <v>3550</v>
      </c>
      <c r="AF69" s="119">
        <v>0</v>
      </c>
      <c r="AG69" s="120">
        <v>3200</v>
      </c>
      <c r="AH69" s="118">
        <v>3900</v>
      </c>
      <c r="AI69" s="119">
        <v>3860</v>
      </c>
      <c r="AJ69" s="119">
        <v>3300</v>
      </c>
      <c r="AK69" s="119">
        <v>0</v>
      </c>
      <c r="AL69" s="120">
        <v>3000</v>
      </c>
    </row>
    <row r="70" spans="1:38" ht="32.25" customHeight="1">
      <c r="A70" s="74" t="s">
        <v>22</v>
      </c>
      <c r="B70" s="17" t="s">
        <v>185</v>
      </c>
      <c r="C70" s="113" t="s">
        <v>323</v>
      </c>
      <c r="D70" s="118">
        <v>4050</v>
      </c>
      <c r="E70" s="119">
        <v>4010</v>
      </c>
      <c r="F70" s="119">
        <v>3450</v>
      </c>
      <c r="G70" s="119">
        <v>0</v>
      </c>
      <c r="H70" s="120">
        <v>3150</v>
      </c>
      <c r="I70" s="118">
        <v>4650</v>
      </c>
      <c r="J70" s="119">
        <v>4610</v>
      </c>
      <c r="K70" s="119">
        <v>3950</v>
      </c>
      <c r="L70" s="119">
        <v>0</v>
      </c>
      <c r="M70" s="120">
        <v>3550</v>
      </c>
      <c r="N70" s="118">
        <v>4550</v>
      </c>
      <c r="O70" s="119">
        <v>4510</v>
      </c>
      <c r="P70" s="119">
        <v>3850</v>
      </c>
      <c r="Q70" s="119">
        <v>0</v>
      </c>
      <c r="R70" s="120">
        <v>3500</v>
      </c>
      <c r="S70" s="118">
        <v>4950</v>
      </c>
      <c r="T70" s="119">
        <v>4910</v>
      </c>
      <c r="U70" s="119">
        <v>4200</v>
      </c>
      <c r="V70" s="119">
        <v>0</v>
      </c>
      <c r="W70" s="120">
        <v>3800</v>
      </c>
      <c r="X70" s="118">
        <v>4350</v>
      </c>
      <c r="Y70" s="119">
        <v>4310</v>
      </c>
      <c r="Z70" s="119">
        <v>3700</v>
      </c>
      <c r="AA70" s="119">
        <v>0</v>
      </c>
      <c r="AB70" s="120">
        <v>3300</v>
      </c>
      <c r="AC70" s="118">
        <v>4650</v>
      </c>
      <c r="AD70" s="119">
        <v>4610</v>
      </c>
      <c r="AE70" s="119">
        <v>3950</v>
      </c>
      <c r="AF70" s="119">
        <v>0</v>
      </c>
      <c r="AG70" s="120">
        <v>3550</v>
      </c>
      <c r="AH70" s="118">
        <v>4350</v>
      </c>
      <c r="AI70" s="119">
        <v>4310</v>
      </c>
      <c r="AJ70" s="119">
        <v>3700</v>
      </c>
      <c r="AK70" s="119">
        <v>0</v>
      </c>
      <c r="AL70" s="120">
        <v>3300</v>
      </c>
    </row>
    <row r="71" spans="1:38" ht="31.5" customHeight="1" thickBot="1">
      <c r="A71" s="74" t="s">
        <v>23</v>
      </c>
      <c r="B71" s="17" t="s">
        <v>6</v>
      </c>
      <c r="C71" s="113" t="s">
        <v>337</v>
      </c>
      <c r="D71" s="122">
        <v>7600</v>
      </c>
      <c r="E71" s="123">
        <v>5060</v>
      </c>
      <c r="F71" s="123">
        <v>4350</v>
      </c>
      <c r="G71" s="123">
        <v>4600</v>
      </c>
      <c r="H71" s="124">
        <v>3750</v>
      </c>
      <c r="I71" s="122">
        <v>8200</v>
      </c>
      <c r="J71" s="123">
        <v>5460</v>
      </c>
      <c r="K71" s="123">
        <v>4650</v>
      </c>
      <c r="L71" s="123">
        <v>4950</v>
      </c>
      <c r="M71" s="124">
        <v>4250</v>
      </c>
      <c r="N71" s="122">
        <v>8050</v>
      </c>
      <c r="O71" s="123">
        <v>5360</v>
      </c>
      <c r="P71" s="123">
        <v>4600</v>
      </c>
      <c r="Q71" s="123">
        <v>4850</v>
      </c>
      <c r="R71" s="124">
        <v>4150</v>
      </c>
      <c r="S71" s="122">
        <v>8650</v>
      </c>
      <c r="T71" s="123">
        <v>5760</v>
      </c>
      <c r="U71" s="123">
        <v>4900</v>
      </c>
      <c r="V71" s="123">
        <v>5200</v>
      </c>
      <c r="W71" s="124">
        <v>4450</v>
      </c>
      <c r="X71" s="122">
        <v>7750</v>
      </c>
      <c r="Y71" s="123">
        <v>5160</v>
      </c>
      <c r="Z71" s="123">
        <v>4400</v>
      </c>
      <c r="AA71" s="123">
        <v>4650</v>
      </c>
      <c r="AB71" s="124">
        <v>4000</v>
      </c>
      <c r="AC71" s="122">
        <v>8200</v>
      </c>
      <c r="AD71" s="123">
        <v>5460</v>
      </c>
      <c r="AE71" s="123">
        <v>4650</v>
      </c>
      <c r="AF71" s="123">
        <v>4950</v>
      </c>
      <c r="AG71" s="124">
        <v>4250</v>
      </c>
      <c r="AH71" s="122">
        <v>7750</v>
      </c>
      <c r="AI71" s="123">
        <v>5160</v>
      </c>
      <c r="AJ71" s="123">
        <v>4400</v>
      </c>
      <c r="AK71" s="123">
        <v>4650</v>
      </c>
      <c r="AL71" s="124">
        <v>4000</v>
      </c>
    </row>
    <row r="72" spans="1:18" ht="15">
      <c r="A72" s="373" t="s">
        <v>187</v>
      </c>
      <c r="B72" s="373"/>
      <c r="C72" s="373"/>
      <c r="D72" s="385" t="s">
        <v>186</v>
      </c>
      <c r="E72" s="385"/>
      <c r="F72" s="385"/>
      <c r="G72" s="385"/>
      <c r="H72" s="385"/>
      <c r="I72" s="316"/>
      <c r="J72" s="316"/>
      <c r="K72" s="316"/>
      <c r="L72" s="316"/>
      <c r="M72" s="316"/>
      <c r="N72" s="318"/>
      <c r="O72" s="318"/>
      <c r="P72" s="318"/>
      <c r="Q72" s="318"/>
      <c r="R72" s="318"/>
    </row>
    <row r="73" spans="1:18" ht="15">
      <c r="A73" s="19"/>
      <c r="B73" s="19"/>
      <c r="C73" s="19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</row>
    <row r="74" spans="1:18" ht="15">
      <c r="A74" s="317" t="s">
        <v>306</v>
      </c>
      <c r="B74" s="317"/>
      <c r="C74" s="317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</row>
    <row r="75" spans="1:18" ht="15.75" thickBot="1">
      <c r="A75" s="316"/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</row>
    <row r="76" spans="1:38" ht="15.75" thickBot="1">
      <c r="A76" s="386" t="s">
        <v>7</v>
      </c>
      <c r="B76" s="387"/>
      <c r="C76" s="388"/>
      <c r="D76" s="376" t="s">
        <v>340</v>
      </c>
      <c r="E76" s="377"/>
      <c r="F76" s="377"/>
      <c r="G76" s="377"/>
      <c r="H76" s="378"/>
      <c r="I76" s="376" t="s">
        <v>341</v>
      </c>
      <c r="J76" s="377"/>
      <c r="K76" s="377"/>
      <c r="L76" s="377"/>
      <c r="M76" s="378"/>
      <c r="N76" s="376" t="s">
        <v>342</v>
      </c>
      <c r="O76" s="377"/>
      <c r="P76" s="377"/>
      <c r="Q76" s="377"/>
      <c r="R76" s="378"/>
      <c r="S76" s="376" t="s">
        <v>343</v>
      </c>
      <c r="T76" s="377"/>
      <c r="U76" s="377"/>
      <c r="V76" s="377"/>
      <c r="W76" s="378"/>
      <c r="X76" s="376" t="s">
        <v>345</v>
      </c>
      <c r="Y76" s="377"/>
      <c r="Z76" s="377"/>
      <c r="AA76" s="377"/>
      <c r="AB76" s="378"/>
      <c r="AC76" s="376" t="s">
        <v>344</v>
      </c>
      <c r="AD76" s="377"/>
      <c r="AE76" s="377"/>
      <c r="AF76" s="377"/>
      <c r="AG76" s="378"/>
      <c r="AH76" s="376" t="s">
        <v>346</v>
      </c>
      <c r="AI76" s="377"/>
      <c r="AJ76" s="377"/>
      <c r="AK76" s="377"/>
      <c r="AL76" s="378"/>
    </row>
    <row r="77" spans="1:38" ht="15.75" thickBot="1">
      <c r="A77" s="379" t="s">
        <v>0</v>
      </c>
      <c r="B77" s="380"/>
      <c r="C77" s="381"/>
      <c r="D77" s="382" t="s">
        <v>239</v>
      </c>
      <c r="E77" s="383"/>
      <c r="F77" s="383"/>
      <c r="G77" s="383"/>
      <c r="H77" s="384"/>
      <c r="I77" s="382" t="s">
        <v>239</v>
      </c>
      <c r="J77" s="383"/>
      <c r="K77" s="383"/>
      <c r="L77" s="383"/>
      <c r="M77" s="384"/>
      <c r="N77" s="382" t="s">
        <v>239</v>
      </c>
      <c r="O77" s="383"/>
      <c r="P77" s="383"/>
      <c r="Q77" s="383"/>
      <c r="R77" s="384"/>
      <c r="S77" s="382" t="s">
        <v>239</v>
      </c>
      <c r="T77" s="383"/>
      <c r="U77" s="383"/>
      <c r="V77" s="383"/>
      <c r="W77" s="384"/>
      <c r="X77" s="382" t="s">
        <v>239</v>
      </c>
      <c r="Y77" s="383"/>
      <c r="Z77" s="383"/>
      <c r="AA77" s="383"/>
      <c r="AB77" s="384"/>
      <c r="AC77" s="382" t="s">
        <v>239</v>
      </c>
      <c r="AD77" s="383"/>
      <c r="AE77" s="383"/>
      <c r="AF77" s="383"/>
      <c r="AG77" s="384"/>
      <c r="AH77" s="382" t="s">
        <v>239</v>
      </c>
      <c r="AI77" s="383"/>
      <c r="AJ77" s="383"/>
      <c r="AK77" s="383"/>
      <c r="AL77" s="384"/>
    </row>
    <row r="78" spans="1:38" ht="90" thickBot="1">
      <c r="A78" s="84" t="s">
        <v>1</v>
      </c>
      <c r="B78" s="85" t="s">
        <v>2</v>
      </c>
      <c r="C78" s="86" t="s">
        <v>3</v>
      </c>
      <c r="D78" s="24" t="s">
        <v>4</v>
      </c>
      <c r="E78" s="25" t="s">
        <v>5</v>
      </c>
      <c r="F78" s="25" t="s">
        <v>8</v>
      </c>
      <c r="G78" s="25" t="s">
        <v>9</v>
      </c>
      <c r="H78" s="26" t="s">
        <v>10</v>
      </c>
      <c r="I78" s="24" t="s">
        <v>4</v>
      </c>
      <c r="J78" s="25" t="s">
        <v>5</v>
      </c>
      <c r="K78" s="25" t="s">
        <v>8</v>
      </c>
      <c r="L78" s="25" t="s">
        <v>9</v>
      </c>
      <c r="M78" s="26" t="s">
        <v>10</v>
      </c>
      <c r="N78" s="24" t="s">
        <v>4</v>
      </c>
      <c r="O78" s="25" t="s">
        <v>5</v>
      </c>
      <c r="P78" s="25" t="s">
        <v>8</v>
      </c>
      <c r="Q78" s="25" t="s">
        <v>9</v>
      </c>
      <c r="R78" s="26" t="s">
        <v>10</v>
      </c>
      <c r="S78" s="24" t="s">
        <v>4</v>
      </c>
      <c r="T78" s="25" t="s">
        <v>5</v>
      </c>
      <c r="U78" s="25" t="s">
        <v>8</v>
      </c>
      <c r="V78" s="25" t="s">
        <v>9</v>
      </c>
      <c r="W78" s="26" t="s">
        <v>10</v>
      </c>
      <c r="X78" s="24" t="s">
        <v>4</v>
      </c>
      <c r="Y78" s="25" t="s">
        <v>5</v>
      </c>
      <c r="Z78" s="25" t="s">
        <v>8</v>
      </c>
      <c r="AA78" s="25" t="s">
        <v>9</v>
      </c>
      <c r="AB78" s="26" t="s">
        <v>10</v>
      </c>
      <c r="AC78" s="24" t="s">
        <v>4</v>
      </c>
      <c r="AD78" s="25" t="s">
        <v>5</v>
      </c>
      <c r="AE78" s="25" t="s">
        <v>8</v>
      </c>
      <c r="AF78" s="25" t="s">
        <v>9</v>
      </c>
      <c r="AG78" s="26" t="s">
        <v>10</v>
      </c>
      <c r="AH78" s="24" t="s">
        <v>4</v>
      </c>
      <c r="AI78" s="25" t="s">
        <v>5</v>
      </c>
      <c r="AJ78" s="25" t="s">
        <v>8</v>
      </c>
      <c r="AK78" s="25" t="s">
        <v>9</v>
      </c>
      <c r="AL78" s="26" t="s">
        <v>10</v>
      </c>
    </row>
    <row r="79" spans="1:38" ht="35.25" customHeight="1">
      <c r="A79" s="368" t="s">
        <v>307</v>
      </c>
      <c r="B79" s="359" t="s">
        <v>308</v>
      </c>
      <c r="C79" s="343" t="s">
        <v>330</v>
      </c>
      <c r="D79" s="360">
        <v>4900</v>
      </c>
      <c r="E79" s="361">
        <v>3250</v>
      </c>
      <c r="F79" s="361">
        <v>2800</v>
      </c>
      <c r="G79" s="361">
        <v>2950</v>
      </c>
      <c r="H79" s="362">
        <v>2550</v>
      </c>
      <c r="I79" s="360">
        <v>5800</v>
      </c>
      <c r="J79" s="361">
        <v>3850</v>
      </c>
      <c r="K79" s="361">
        <v>3300</v>
      </c>
      <c r="L79" s="361">
        <v>3500</v>
      </c>
      <c r="M79" s="362">
        <v>3000</v>
      </c>
      <c r="N79" s="360">
        <v>5650</v>
      </c>
      <c r="O79" s="361">
        <v>3750</v>
      </c>
      <c r="P79" s="361">
        <v>3200</v>
      </c>
      <c r="Q79" s="361">
        <v>3400</v>
      </c>
      <c r="R79" s="362">
        <v>2900</v>
      </c>
      <c r="S79" s="360">
        <v>6250</v>
      </c>
      <c r="T79" s="361">
        <v>4150</v>
      </c>
      <c r="U79" s="361">
        <v>3550</v>
      </c>
      <c r="V79" s="361">
        <v>3750</v>
      </c>
      <c r="W79" s="362">
        <v>3200</v>
      </c>
      <c r="X79" s="360">
        <v>5350</v>
      </c>
      <c r="Y79" s="361">
        <v>3550</v>
      </c>
      <c r="Z79" s="361">
        <v>3050</v>
      </c>
      <c r="AA79" s="361">
        <v>3200</v>
      </c>
      <c r="AB79" s="362">
        <v>2750</v>
      </c>
      <c r="AC79" s="360">
        <v>5800</v>
      </c>
      <c r="AD79" s="361">
        <v>3850</v>
      </c>
      <c r="AE79" s="361">
        <v>3300</v>
      </c>
      <c r="AF79" s="361">
        <v>3500</v>
      </c>
      <c r="AG79" s="362">
        <v>3000</v>
      </c>
      <c r="AH79" s="360">
        <v>5350</v>
      </c>
      <c r="AI79" s="361">
        <v>3550</v>
      </c>
      <c r="AJ79" s="361">
        <v>3050</v>
      </c>
      <c r="AK79" s="361">
        <v>3200</v>
      </c>
      <c r="AL79" s="362">
        <v>2750</v>
      </c>
    </row>
    <row r="80" spans="1:38" ht="34.5" customHeight="1">
      <c r="A80" s="369" t="s">
        <v>309</v>
      </c>
      <c r="B80" s="364" t="s">
        <v>308</v>
      </c>
      <c r="C80" s="352" t="s">
        <v>331</v>
      </c>
      <c r="D80" s="365">
        <v>3950</v>
      </c>
      <c r="E80" s="366">
        <v>3950</v>
      </c>
      <c r="F80" s="366">
        <v>3400</v>
      </c>
      <c r="G80" s="366">
        <v>0</v>
      </c>
      <c r="H80" s="367">
        <v>3100</v>
      </c>
      <c r="I80" s="365">
        <v>4550</v>
      </c>
      <c r="J80" s="366">
        <v>4550</v>
      </c>
      <c r="K80" s="366">
        <v>3900</v>
      </c>
      <c r="L80" s="366">
        <v>0</v>
      </c>
      <c r="M80" s="367">
        <v>3500</v>
      </c>
      <c r="N80" s="365">
        <v>4450</v>
      </c>
      <c r="O80" s="366">
        <v>4450</v>
      </c>
      <c r="P80" s="366">
        <v>3800</v>
      </c>
      <c r="Q80" s="366">
        <v>0</v>
      </c>
      <c r="R80" s="367">
        <v>3450</v>
      </c>
      <c r="S80" s="365">
        <v>4850</v>
      </c>
      <c r="T80" s="366">
        <v>4850</v>
      </c>
      <c r="U80" s="366">
        <v>4150</v>
      </c>
      <c r="V80" s="366">
        <v>0</v>
      </c>
      <c r="W80" s="367">
        <v>3750</v>
      </c>
      <c r="X80" s="365">
        <v>4250</v>
      </c>
      <c r="Y80" s="366">
        <v>4250</v>
      </c>
      <c r="Z80" s="366">
        <v>3650</v>
      </c>
      <c r="AA80" s="366">
        <v>0</v>
      </c>
      <c r="AB80" s="367">
        <v>3300</v>
      </c>
      <c r="AC80" s="365">
        <v>4550</v>
      </c>
      <c r="AD80" s="366">
        <v>4550</v>
      </c>
      <c r="AE80" s="366">
        <v>3900</v>
      </c>
      <c r="AF80" s="366">
        <v>0</v>
      </c>
      <c r="AG80" s="367">
        <v>3500</v>
      </c>
      <c r="AH80" s="365">
        <v>4250</v>
      </c>
      <c r="AI80" s="366">
        <v>4250</v>
      </c>
      <c r="AJ80" s="366">
        <v>3650</v>
      </c>
      <c r="AK80" s="366">
        <v>0</v>
      </c>
      <c r="AL80" s="367">
        <v>3300</v>
      </c>
    </row>
    <row r="81" spans="1:38" ht="35.25" customHeight="1">
      <c r="A81" s="369" t="s">
        <v>310</v>
      </c>
      <c r="B81" s="364" t="s">
        <v>308</v>
      </c>
      <c r="C81" s="352" t="s">
        <v>332</v>
      </c>
      <c r="D81" s="365">
        <v>4900</v>
      </c>
      <c r="E81" s="366">
        <v>3250</v>
      </c>
      <c r="F81" s="366">
        <v>2800</v>
      </c>
      <c r="G81" s="366">
        <v>2950</v>
      </c>
      <c r="H81" s="367">
        <v>2550</v>
      </c>
      <c r="I81" s="365">
        <v>5800</v>
      </c>
      <c r="J81" s="366">
        <v>3850</v>
      </c>
      <c r="K81" s="366">
        <v>3300</v>
      </c>
      <c r="L81" s="366">
        <v>3500</v>
      </c>
      <c r="M81" s="367">
        <v>3000</v>
      </c>
      <c r="N81" s="365">
        <v>5650</v>
      </c>
      <c r="O81" s="366">
        <v>3750</v>
      </c>
      <c r="P81" s="366">
        <v>3200</v>
      </c>
      <c r="Q81" s="366">
        <v>3400</v>
      </c>
      <c r="R81" s="367">
        <v>2900</v>
      </c>
      <c r="S81" s="365">
        <v>6250</v>
      </c>
      <c r="T81" s="366">
        <v>4150</v>
      </c>
      <c r="U81" s="366">
        <v>3550</v>
      </c>
      <c r="V81" s="366">
        <v>3750</v>
      </c>
      <c r="W81" s="367">
        <v>3200</v>
      </c>
      <c r="X81" s="365">
        <v>5350</v>
      </c>
      <c r="Y81" s="366">
        <v>3550</v>
      </c>
      <c r="Z81" s="366">
        <v>3050</v>
      </c>
      <c r="AA81" s="366">
        <v>3200</v>
      </c>
      <c r="AB81" s="367">
        <v>2750</v>
      </c>
      <c r="AC81" s="365">
        <v>5800</v>
      </c>
      <c r="AD81" s="366">
        <v>3850</v>
      </c>
      <c r="AE81" s="366">
        <v>3300</v>
      </c>
      <c r="AF81" s="366">
        <v>3500</v>
      </c>
      <c r="AG81" s="367">
        <v>3000</v>
      </c>
      <c r="AH81" s="365">
        <v>5350</v>
      </c>
      <c r="AI81" s="366">
        <v>3550</v>
      </c>
      <c r="AJ81" s="366">
        <v>3050</v>
      </c>
      <c r="AK81" s="366">
        <v>3200</v>
      </c>
      <c r="AL81" s="367">
        <v>2750</v>
      </c>
    </row>
    <row r="82" spans="1:38" ht="27.75" customHeight="1">
      <c r="A82" s="74" t="s">
        <v>14</v>
      </c>
      <c r="B82" s="90" t="s">
        <v>184</v>
      </c>
      <c r="C82" s="117" t="s">
        <v>311</v>
      </c>
      <c r="D82" s="338">
        <v>5250</v>
      </c>
      <c r="E82" s="336">
        <v>3500</v>
      </c>
      <c r="F82" s="336">
        <v>3000</v>
      </c>
      <c r="G82" s="336">
        <v>3150</v>
      </c>
      <c r="H82" s="337">
        <v>2700</v>
      </c>
      <c r="I82" s="338">
        <v>6150</v>
      </c>
      <c r="J82" s="336">
        <v>4100</v>
      </c>
      <c r="K82" s="336">
        <v>3500</v>
      </c>
      <c r="L82" s="336">
        <v>3700</v>
      </c>
      <c r="M82" s="337">
        <v>3150</v>
      </c>
      <c r="N82" s="338">
        <v>6000</v>
      </c>
      <c r="O82" s="336">
        <v>4000</v>
      </c>
      <c r="P82" s="336">
        <v>3400</v>
      </c>
      <c r="Q82" s="336">
        <v>3600</v>
      </c>
      <c r="R82" s="337">
        <v>3100</v>
      </c>
      <c r="S82" s="338">
        <v>6600</v>
      </c>
      <c r="T82" s="336">
        <v>4400</v>
      </c>
      <c r="U82" s="336">
        <v>3750</v>
      </c>
      <c r="V82" s="336">
        <v>4000</v>
      </c>
      <c r="W82" s="337">
        <v>3400</v>
      </c>
      <c r="X82" s="338">
        <v>5700</v>
      </c>
      <c r="Y82" s="336">
        <v>3800</v>
      </c>
      <c r="Z82" s="336">
        <v>3250</v>
      </c>
      <c r="AA82" s="336">
        <v>3450</v>
      </c>
      <c r="AB82" s="337">
        <v>2950</v>
      </c>
      <c r="AC82" s="338">
        <v>6150</v>
      </c>
      <c r="AD82" s="336">
        <v>4100</v>
      </c>
      <c r="AE82" s="336">
        <v>3500</v>
      </c>
      <c r="AF82" s="336">
        <v>3700</v>
      </c>
      <c r="AG82" s="337">
        <v>3150</v>
      </c>
      <c r="AH82" s="338">
        <v>5700</v>
      </c>
      <c r="AI82" s="336">
        <v>3800</v>
      </c>
      <c r="AJ82" s="336">
        <v>3250</v>
      </c>
      <c r="AK82" s="336">
        <v>3450</v>
      </c>
      <c r="AL82" s="337">
        <v>2950</v>
      </c>
    </row>
    <row r="83" spans="1:38" ht="31.5" customHeight="1">
      <c r="A83" s="74" t="s">
        <v>174</v>
      </c>
      <c r="B83" s="17" t="s">
        <v>184</v>
      </c>
      <c r="C83" s="113" t="s">
        <v>312</v>
      </c>
      <c r="D83" s="307">
        <v>5250</v>
      </c>
      <c r="E83" s="308">
        <v>3500</v>
      </c>
      <c r="F83" s="308">
        <v>3000</v>
      </c>
      <c r="G83" s="308">
        <v>3150</v>
      </c>
      <c r="H83" s="309">
        <v>2700</v>
      </c>
      <c r="I83" s="307">
        <v>6150</v>
      </c>
      <c r="J83" s="308">
        <v>4100</v>
      </c>
      <c r="K83" s="308">
        <v>3500</v>
      </c>
      <c r="L83" s="308">
        <v>3700</v>
      </c>
      <c r="M83" s="309">
        <v>3150</v>
      </c>
      <c r="N83" s="307">
        <v>6000</v>
      </c>
      <c r="O83" s="308">
        <v>4000</v>
      </c>
      <c r="P83" s="308">
        <v>3400</v>
      </c>
      <c r="Q83" s="308">
        <v>3600</v>
      </c>
      <c r="R83" s="309">
        <v>3100</v>
      </c>
      <c r="S83" s="307">
        <v>6600</v>
      </c>
      <c r="T83" s="308">
        <v>4400</v>
      </c>
      <c r="U83" s="308">
        <v>3750</v>
      </c>
      <c r="V83" s="308">
        <v>4000</v>
      </c>
      <c r="W83" s="309">
        <v>3400</v>
      </c>
      <c r="X83" s="307">
        <v>5700</v>
      </c>
      <c r="Y83" s="308">
        <v>3800</v>
      </c>
      <c r="Z83" s="308">
        <v>3250</v>
      </c>
      <c r="AA83" s="308">
        <v>3450</v>
      </c>
      <c r="AB83" s="309">
        <v>2950</v>
      </c>
      <c r="AC83" s="307">
        <v>6150</v>
      </c>
      <c r="AD83" s="308">
        <v>4100</v>
      </c>
      <c r="AE83" s="308">
        <v>3500</v>
      </c>
      <c r="AF83" s="308">
        <v>3700</v>
      </c>
      <c r="AG83" s="309">
        <v>3150</v>
      </c>
      <c r="AH83" s="307">
        <v>5700</v>
      </c>
      <c r="AI83" s="308">
        <v>3800</v>
      </c>
      <c r="AJ83" s="308">
        <v>3250</v>
      </c>
      <c r="AK83" s="308">
        <v>3450</v>
      </c>
      <c r="AL83" s="309">
        <v>2950</v>
      </c>
    </row>
    <row r="84" spans="1:38" ht="33" customHeight="1">
      <c r="A84" s="74" t="s">
        <v>15</v>
      </c>
      <c r="B84" s="90" t="s">
        <v>184</v>
      </c>
      <c r="C84" s="117" t="s">
        <v>325</v>
      </c>
      <c r="D84" s="310">
        <v>4300</v>
      </c>
      <c r="E84" s="311">
        <v>4300</v>
      </c>
      <c r="F84" s="311">
        <v>3700</v>
      </c>
      <c r="G84" s="311">
        <v>0</v>
      </c>
      <c r="H84" s="312">
        <v>3350</v>
      </c>
      <c r="I84" s="310">
        <v>4900</v>
      </c>
      <c r="J84" s="311">
        <v>4900</v>
      </c>
      <c r="K84" s="311">
        <v>4200</v>
      </c>
      <c r="L84" s="311">
        <v>0</v>
      </c>
      <c r="M84" s="312">
        <v>3800</v>
      </c>
      <c r="N84" s="310">
        <v>4800</v>
      </c>
      <c r="O84" s="311">
        <v>4800</v>
      </c>
      <c r="P84" s="311">
        <v>4100</v>
      </c>
      <c r="Q84" s="311">
        <v>0</v>
      </c>
      <c r="R84" s="312">
        <v>3700</v>
      </c>
      <c r="S84" s="310">
        <v>5200</v>
      </c>
      <c r="T84" s="311">
        <v>5200</v>
      </c>
      <c r="U84" s="311">
        <v>4450</v>
      </c>
      <c r="V84" s="311">
        <v>0</v>
      </c>
      <c r="W84" s="312">
        <v>4000</v>
      </c>
      <c r="X84" s="310">
        <v>4600</v>
      </c>
      <c r="Y84" s="311">
        <v>4600</v>
      </c>
      <c r="Z84" s="311">
        <v>3950</v>
      </c>
      <c r="AA84" s="311">
        <v>0</v>
      </c>
      <c r="AB84" s="312">
        <v>3550</v>
      </c>
      <c r="AC84" s="310">
        <v>4900</v>
      </c>
      <c r="AD84" s="311">
        <v>4900</v>
      </c>
      <c r="AE84" s="311">
        <v>4200</v>
      </c>
      <c r="AF84" s="311">
        <v>0</v>
      </c>
      <c r="AG84" s="312">
        <v>3800</v>
      </c>
      <c r="AH84" s="310">
        <v>4600</v>
      </c>
      <c r="AI84" s="311">
        <v>4600</v>
      </c>
      <c r="AJ84" s="311">
        <v>3950</v>
      </c>
      <c r="AK84" s="311">
        <v>0</v>
      </c>
      <c r="AL84" s="312">
        <v>3550</v>
      </c>
    </row>
    <row r="85" spans="1:38" ht="35.25" customHeight="1">
      <c r="A85" s="74" t="s">
        <v>16</v>
      </c>
      <c r="B85" s="17" t="s">
        <v>185</v>
      </c>
      <c r="C85" s="113" t="s">
        <v>326</v>
      </c>
      <c r="D85" s="310">
        <v>5700</v>
      </c>
      <c r="E85" s="311">
        <v>3800</v>
      </c>
      <c r="F85" s="311">
        <v>3250</v>
      </c>
      <c r="G85" s="311">
        <v>3450</v>
      </c>
      <c r="H85" s="312">
        <v>2950</v>
      </c>
      <c r="I85" s="310">
        <v>6600</v>
      </c>
      <c r="J85" s="311">
        <v>4400</v>
      </c>
      <c r="K85" s="311">
        <v>3750</v>
      </c>
      <c r="L85" s="311">
        <v>4000</v>
      </c>
      <c r="M85" s="312">
        <v>3400</v>
      </c>
      <c r="N85" s="310">
        <v>6450</v>
      </c>
      <c r="O85" s="311">
        <v>4300</v>
      </c>
      <c r="P85" s="311">
        <v>3700</v>
      </c>
      <c r="Q85" s="311">
        <v>3900</v>
      </c>
      <c r="R85" s="312">
        <v>3350</v>
      </c>
      <c r="S85" s="310">
        <v>7050</v>
      </c>
      <c r="T85" s="311">
        <v>4700</v>
      </c>
      <c r="U85" s="311">
        <v>4000</v>
      </c>
      <c r="V85" s="311">
        <v>4250</v>
      </c>
      <c r="W85" s="312">
        <v>3650</v>
      </c>
      <c r="X85" s="310">
        <v>6150</v>
      </c>
      <c r="Y85" s="311">
        <v>4100</v>
      </c>
      <c r="Z85" s="311">
        <v>3500</v>
      </c>
      <c r="AA85" s="311">
        <v>3700</v>
      </c>
      <c r="AB85" s="312">
        <v>3150</v>
      </c>
      <c r="AC85" s="310">
        <v>6600</v>
      </c>
      <c r="AD85" s="311">
        <v>4400</v>
      </c>
      <c r="AE85" s="311">
        <v>3750</v>
      </c>
      <c r="AF85" s="311">
        <v>4000</v>
      </c>
      <c r="AG85" s="312">
        <v>3400</v>
      </c>
      <c r="AH85" s="310">
        <v>6150</v>
      </c>
      <c r="AI85" s="311">
        <v>4100</v>
      </c>
      <c r="AJ85" s="311">
        <v>3500</v>
      </c>
      <c r="AK85" s="311">
        <v>3700</v>
      </c>
      <c r="AL85" s="312">
        <v>3150</v>
      </c>
    </row>
    <row r="86" spans="1:38" ht="31.5" customHeight="1">
      <c r="A86" s="74" t="s">
        <v>17</v>
      </c>
      <c r="B86" s="17" t="s">
        <v>185</v>
      </c>
      <c r="C86" s="113" t="s">
        <v>315</v>
      </c>
      <c r="D86" s="310">
        <v>5550</v>
      </c>
      <c r="E86" s="311">
        <v>3700</v>
      </c>
      <c r="F86" s="311">
        <v>3150</v>
      </c>
      <c r="G86" s="311">
        <v>3350</v>
      </c>
      <c r="H86" s="312">
        <v>2850</v>
      </c>
      <c r="I86" s="310">
        <v>6450</v>
      </c>
      <c r="J86" s="311">
        <v>4300</v>
      </c>
      <c r="K86" s="311">
        <v>3700</v>
      </c>
      <c r="L86" s="311">
        <v>3900</v>
      </c>
      <c r="M86" s="312">
        <v>3350</v>
      </c>
      <c r="N86" s="310">
        <v>6300</v>
      </c>
      <c r="O86" s="311">
        <v>4200</v>
      </c>
      <c r="P86" s="311">
        <v>3600</v>
      </c>
      <c r="Q86" s="311">
        <v>3800</v>
      </c>
      <c r="R86" s="312">
        <v>3250</v>
      </c>
      <c r="S86" s="310">
        <v>6900</v>
      </c>
      <c r="T86" s="311">
        <v>4600</v>
      </c>
      <c r="U86" s="311">
        <v>3950</v>
      </c>
      <c r="V86" s="311">
        <v>4150</v>
      </c>
      <c r="W86" s="312">
        <v>3550</v>
      </c>
      <c r="X86" s="310">
        <v>6000</v>
      </c>
      <c r="Y86" s="311">
        <v>4000</v>
      </c>
      <c r="Z86" s="311">
        <v>3400</v>
      </c>
      <c r="AA86" s="311">
        <v>3600</v>
      </c>
      <c r="AB86" s="312">
        <v>3100</v>
      </c>
      <c r="AC86" s="310">
        <v>6450</v>
      </c>
      <c r="AD86" s="311">
        <v>4300</v>
      </c>
      <c r="AE86" s="311">
        <v>3700</v>
      </c>
      <c r="AF86" s="311">
        <v>3900</v>
      </c>
      <c r="AG86" s="312">
        <v>3350</v>
      </c>
      <c r="AH86" s="310">
        <v>6000</v>
      </c>
      <c r="AI86" s="311">
        <v>4000</v>
      </c>
      <c r="AJ86" s="311">
        <v>3400</v>
      </c>
      <c r="AK86" s="311">
        <v>3600</v>
      </c>
      <c r="AL86" s="312">
        <v>3100</v>
      </c>
    </row>
    <row r="87" spans="1:38" ht="31.5" customHeight="1">
      <c r="A87" s="74" t="s">
        <v>183</v>
      </c>
      <c r="B87" s="17" t="s">
        <v>185</v>
      </c>
      <c r="C87" s="113" t="s">
        <v>334</v>
      </c>
      <c r="D87" s="310">
        <v>7200</v>
      </c>
      <c r="E87" s="311">
        <v>4800</v>
      </c>
      <c r="F87" s="311">
        <v>4100</v>
      </c>
      <c r="G87" s="311">
        <v>4350</v>
      </c>
      <c r="H87" s="312">
        <v>3700</v>
      </c>
      <c r="I87" s="310">
        <v>8100</v>
      </c>
      <c r="J87" s="311">
        <v>5400</v>
      </c>
      <c r="K87" s="311">
        <v>4600</v>
      </c>
      <c r="L87" s="311">
        <v>4900</v>
      </c>
      <c r="M87" s="312">
        <v>4200</v>
      </c>
      <c r="N87" s="310">
        <v>7950</v>
      </c>
      <c r="O87" s="311">
        <v>5300</v>
      </c>
      <c r="P87" s="311">
        <v>4550</v>
      </c>
      <c r="Q87" s="311">
        <v>4800</v>
      </c>
      <c r="R87" s="312">
        <v>4100</v>
      </c>
      <c r="S87" s="310">
        <v>8550</v>
      </c>
      <c r="T87" s="311">
        <v>5700</v>
      </c>
      <c r="U87" s="311">
        <v>4850</v>
      </c>
      <c r="V87" s="311">
        <v>5150</v>
      </c>
      <c r="W87" s="312">
        <v>4400</v>
      </c>
      <c r="X87" s="310">
        <v>7650</v>
      </c>
      <c r="Y87" s="311">
        <v>5100</v>
      </c>
      <c r="Z87" s="311">
        <v>4350</v>
      </c>
      <c r="AA87" s="311">
        <v>4600</v>
      </c>
      <c r="AB87" s="312">
        <v>3950</v>
      </c>
      <c r="AC87" s="310">
        <v>8100</v>
      </c>
      <c r="AD87" s="311">
        <v>5400</v>
      </c>
      <c r="AE87" s="311">
        <v>4600</v>
      </c>
      <c r="AF87" s="311">
        <v>4900</v>
      </c>
      <c r="AG87" s="312">
        <v>4200</v>
      </c>
      <c r="AH87" s="310">
        <v>7650</v>
      </c>
      <c r="AI87" s="311">
        <v>5100</v>
      </c>
      <c r="AJ87" s="311">
        <v>4350</v>
      </c>
      <c r="AK87" s="311">
        <v>4600</v>
      </c>
      <c r="AL87" s="312">
        <v>3950</v>
      </c>
    </row>
    <row r="88" spans="1:38" ht="30" customHeight="1">
      <c r="A88" s="74" t="s">
        <v>18</v>
      </c>
      <c r="B88" s="75" t="s">
        <v>185</v>
      </c>
      <c r="C88" s="121" t="s">
        <v>328</v>
      </c>
      <c r="D88" s="310">
        <v>6900</v>
      </c>
      <c r="E88" s="311">
        <v>4600</v>
      </c>
      <c r="F88" s="311">
        <v>3950</v>
      </c>
      <c r="G88" s="311">
        <v>4150</v>
      </c>
      <c r="H88" s="312">
        <v>3550</v>
      </c>
      <c r="I88" s="310">
        <v>7800</v>
      </c>
      <c r="J88" s="311">
        <v>5200</v>
      </c>
      <c r="K88" s="311">
        <v>4450</v>
      </c>
      <c r="L88" s="311">
        <v>4700</v>
      </c>
      <c r="M88" s="312">
        <v>4000</v>
      </c>
      <c r="N88" s="310">
        <v>7650</v>
      </c>
      <c r="O88" s="311">
        <v>5100</v>
      </c>
      <c r="P88" s="311">
        <v>4350</v>
      </c>
      <c r="Q88" s="311">
        <v>4600</v>
      </c>
      <c r="R88" s="312">
        <v>3950</v>
      </c>
      <c r="S88" s="310">
        <v>8250</v>
      </c>
      <c r="T88" s="311">
        <v>5500</v>
      </c>
      <c r="U88" s="311">
        <v>4700</v>
      </c>
      <c r="V88" s="311">
        <v>4950</v>
      </c>
      <c r="W88" s="312">
        <v>4250</v>
      </c>
      <c r="X88" s="310">
        <v>7350</v>
      </c>
      <c r="Y88" s="311">
        <v>4900</v>
      </c>
      <c r="Z88" s="311">
        <v>4200</v>
      </c>
      <c r="AA88" s="311">
        <v>4450</v>
      </c>
      <c r="AB88" s="312">
        <v>3800</v>
      </c>
      <c r="AC88" s="310">
        <v>7800</v>
      </c>
      <c r="AD88" s="311">
        <v>5200</v>
      </c>
      <c r="AE88" s="311">
        <v>4450</v>
      </c>
      <c r="AF88" s="311">
        <v>4700</v>
      </c>
      <c r="AG88" s="312">
        <v>4000</v>
      </c>
      <c r="AH88" s="310">
        <v>7350</v>
      </c>
      <c r="AI88" s="311">
        <v>4900</v>
      </c>
      <c r="AJ88" s="311">
        <v>4200</v>
      </c>
      <c r="AK88" s="311">
        <v>4450</v>
      </c>
      <c r="AL88" s="312">
        <v>3800</v>
      </c>
    </row>
    <row r="89" spans="1:38" ht="33.75" customHeight="1">
      <c r="A89" s="74" t="s">
        <v>19</v>
      </c>
      <c r="B89" s="17" t="s">
        <v>185</v>
      </c>
      <c r="C89" s="113" t="s">
        <v>318</v>
      </c>
      <c r="D89" s="310">
        <v>7450</v>
      </c>
      <c r="E89" s="311">
        <v>4950</v>
      </c>
      <c r="F89" s="311">
        <v>4250</v>
      </c>
      <c r="G89" s="311">
        <v>4500</v>
      </c>
      <c r="H89" s="312">
        <v>3850</v>
      </c>
      <c r="I89" s="310">
        <v>8350</v>
      </c>
      <c r="J89" s="311">
        <v>5550</v>
      </c>
      <c r="K89" s="311">
        <v>4750</v>
      </c>
      <c r="L89" s="311">
        <v>5000</v>
      </c>
      <c r="M89" s="312">
        <v>4250</v>
      </c>
      <c r="N89" s="310">
        <v>8200</v>
      </c>
      <c r="O89" s="311">
        <v>5450</v>
      </c>
      <c r="P89" s="311">
        <v>4650</v>
      </c>
      <c r="Q89" s="311">
        <v>4950</v>
      </c>
      <c r="R89" s="312">
        <v>4250</v>
      </c>
      <c r="S89" s="310">
        <v>8800</v>
      </c>
      <c r="T89" s="311">
        <v>5850</v>
      </c>
      <c r="U89" s="311">
        <v>5000</v>
      </c>
      <c r="V89" s="311">
        <v>5300</v>
      </c>
      <c r="W89" s="312">
        <v>4550</v>
      </c>
      <c r="X89" s="310">
        <v>7900</v>
      </c>
      <c r="Y89" s="311">
        <v>5250</v>
      </c>
      <c r="Z89" s="311">
        <v>4500</v>
      </c>
      <c r="AA89" s="311">
        <v>4750</v>
      </c>
      <c r="AB89" s="312">
        <v>4050</v>
      </c>
      <c r="AC89" s="310">
        <v>8350</v>
      </c>
      <c r="AD89" s="311">
        <v>5550</v>
      </c>
      <c r="AE89" s="311">
        <v>4750</v>
      </c>
      <c r="AF89" s="311">
        <v>5000</v>
      </c>
      <c r="AG89" s="312">
        <v>4250</v>
      </c>
      <c r="AH89" s="310">
        <v>7900</v>
      </c>
      <c r="AI89" s="311">
        <v>5250</v>
      </c>
      <c r="AJ89" s="311">
        <v>4500</v>
      </c>
      <c r="AK89" s="311">
        <v>4750</v>
      </c>
      <c r="AL89" s="312">
        <v>4050</v>
      </c>
    </row>
    <row r="90" spans="1:38" ht="31.5" customHeight="1">
      <c r="A90" s="74" t="s">
        <v>20</v>
      </c>
      <c r="B90" s="17" t="s">
        <v>185</v>
      </c>
      <c r="C90" s="113" t="s">
        <v>338</v>
      </c>
      <c r="D90" s="310">
        <v>4300</v>
      </c>
      <c r="E90" s="311">
        <v>4300</v>
      </c>
      <c r="F90" s="311">
        <v>3700</v>
      </c>
      <c r="G90" s="311">
        <v>0</v>
      </c>
      <c r="H90" s="312">
        <v>3350</v>
      </c>
      <c r="I90" s="310">
        <v>4900</v>
      </c>
      <c r="J90" s="311">
        <v>4900</v>
      </c>
      <c r="K90" s="311">
        <v>4200</v>
      </c>
      <c r="L90" s="311">
        <v>0</v>
      </c>
      <c r="M90" s="312">
        <v>3800</v>
      </c>
      <c r="N90" s="310">
        <v>4800</v>
      </c>
      <c r="O90" s="311">
        <v>4800</v>
      </c>
      <c r="P90" s="311">
        <v>4100</v>
      </c>
      <c r="Q90" s="311">
        <v>0</v>
      </c>
      <c r="R90" s="312">
        <v>3700</v>
      </c>
      <c r="S90" s="310">
        <v>5200</v>
      </c>
      <c r="T90" s="311">
        <v>5200</v>
      </c>
      <c r="U90" s="311">
        <v>4450</v>
      </c>
      <c r="V90" s="311">
        <v>0</v>
      </c>
      <c r="W90" s="312">
        <v>4000</v>
      </c>
      <c r="X90" s="310">
        <v>4600</v>
      </c>
      <c r="Y90" s="311">
        <v>4600</v>
      </c>
      <c r="Z90" s="311">
        <v>3950</v>
      </c>
      <c r="AA90" s="311">
        <v>0</v>
      </c>
      <c r="AB90" s="312">
        <v>3550</v>
      </c>
      <c r="AC90" s="310">
        <v>4900</v>
      </c>
      <c r="AD90" s="311">
        <v>4900</v>
      </c>
      <c r="AE90" s="311">
        <v>4200</v>
      </c>
      <c r="AF90" s="311">
        <v>0</v>
      </c>
      <c r="AG90" s="312">
        <v>3800</v>
      </c>
      <c r="AH90" s="310">
        <v>4600</v>
      </c>
      <c r="AI90" s="311">
        <v>4600</v>
      </c>
      <c r="AJ90" s="311">
        <v>3950</v>
      </c>
      <c r="AK90" s="311">
        <v>0</v>
      </c>
      <c r="AL90" s="312">
        <v>3550</v>
      </c>
    </row>
    <row r="91" spans="1:38" ht="44.25" customHeight="1">
      <c r="A91" s="74" t="s">
        <v>182</v>
      </c>
      <c r="B91" s="17" t="s">
        <v>185</v>
      </c>
      <c r="C91" s="121" t="s">
        <v>335</v>
      </c>
      <c r="D91" s="310">
        <v>4350</v>
      </c>
      <c r="E91" s="311">
        <v>4350</v>
      </c>
      <c r="F91" s="311">
        <v>3700</v>
      </c>
      <c r="G91" s="311">
        <v>0</v>
      </c>
      <c r="H91" s="312">
        <v>3400</v>
      </c>
      <c r="I91" s="310">
        <v>4950</v>
      </c>
      <c r="J91" s="311">
        <v>4950</v>
      </c>
      <c r="K91" s="311">
        <v>4250</v>
      </c>
      <c r="L91" s="311">
        <v>0</v>
      </c>
      <c r="M91" s="312">
        <v>3850</v>
      </c>
      <c r="N91" s="310">
        <v>4850</v>
      </c>
      <c r="O91" s="311">
        <v>4850</v>
      </c>
      <c r="P91" s="311">
        <v>4150</v>
      </c>
      <c r="Q91" s="311">
        <v>0</v>
      </c>
      <c r="R91" s="312">
        <v>3750</v>
      </c>
      <c r="S91" s="310">
        <v>5250</v>
      </c>
      <c r="T91" s="311">
        <v>5250</v>
      </c>
      <c r="U91" s="311">
        <v>4500</v>
      </c>
      <c r="V91" s="311">
        <v>0</v>
      </c>
      <c r="W91" s="312">
        <v>4050</v>
      </c>
      <c r="X91" s="310">
        <v>4650</v>
      </c>
      <c r="Y91" s="311">
        <v>4650</v>
      </c>
      <c r="Z91" s="311">
        <v>4000</v>
      </c>
      <c r="AA91" s="311">
        <v>0</v>
      </c>
      <c r="AB91" s="312">
        <v>3600</v>
      </c>
      <c r="AC91" s="310">
        <v>4950</v>
      </c>
      <c r="AD91" s="311">
        <v>4950</v>
      </c>
      <c r="AE91" s="311">
        <v>4250</v>
      </c>
      <c r="AF91" s="311">
        <v>0</v>
      </c>
      <c r="AG91" s="312">
        <v>3850</v>
      </c>
      <c r="AH91" s="310">
        <v>4650</v>
      </c>
      <c r="AI91" s="311">
        <v>4650</v>
      </c>
      <c r="AJ91" s="311">
        <v>4000</v>
      </c>
      <c r="AK91" s="311">
        <v>0</v>
      </c>
      <c r="AL91" s="312">
        <v>3600</v>
      </c>
    </row>
    <row r="92" spans="1:38" ht="32.25" customHeight="1">
      <c r="A92" s="74" t="s">
        <v>21</v>
      </c>
      <c r="B92" s="17" t="s">
        <v>185</v>
      </c>
      <c r="C92" s="121" t="s">
        <v>321</v>
      </c>
      <c r="D92" s="310">
        <v>4300</v>
      </c>
      <c r="E92" s="311">
        <v>4300</v>
      </c>
      <c r="F92" s="311">
        <v>3700</v>
      </c>
      <c r="G92" s="311">
        <v>0</v>
      </c>
      <c r="H92" s="312">
        <v>3350</v>
      </c>
      <c r="I92" s="310">
        <v>4900</v>
      </c>
      <c r="J92" s="311">
        <v>4900</v>
      </c>
      <c r="K92" s="311">
        <v>4200</v>
      </c>
      <c r="L92" s="311">
        <v>0</v>
      </c>
      <c r="M92" s="312">
        <v>3800</v>
      </c>
      <c r="N92" s="310">
        <v>4800</v>
      </c>
      <c r="O92" s="311">
        <v>4800</v>
      </c>
      <c r="P92" s="311">
        <v>4100</v>
      </c>
      <c r="Q92" s="311">
        <v>0</v>
      </c>
      <c r="R92" s="312">
        <v>3700</v>
      </c>
      <c r="S92" s="310">
        <v>5200</v>
      </c>
      <c r="T92" s="311">
        <v>5200</v>
      </c>
      <c r="U92" s="311">
        <v>4450</v>
      </c>
      <c r="V92" s="311">
        <v>0</v>
      </c>
      <c r="W92" s="312">
        <v>4000</v>
      </c>
      <c r="X92" s="310">
        <v>4600</v>
      </c>
      <c r="Y92" s="311">
        <v>4600</v>
      </c>
      <c r="Z92" s="311">
        <v>3950</v>
      </c>
      <c r="AA92" s="311">
        <v>0</v>
      </c>
      <c r="AB92" s="312">
        <v>3550</v>
      </c>
      <c r="AC92" s="310">
        <v>4900</v>
      </c>
      <c r="AD92" s="311">
        <v>4900</v>
      </c>
      <c r="AE92" s="311">
        <v>4200</v>
      </c>
      <c r="AF92" s="311">
        <v>0</v>
      </c>
      <c r="AG92" s="312">
        <v>3800</v>
      </c>
      <c r="AH92" s="310">
        <v>4600</v>
      </c>
      <c r="AI92" s="311">
        <v>4600</v>
      </c>
      <c r="AJ92" s="311">
        <v>3950</v>
      </c>
      <c r="AK92" s="311">
        <v>0</v>
      </c>
      <c r="AL92" s="312">
        <v>3550</v>
      </c>
    </row>
    <row r="93" spans="1:38" ht="53.25" customHeight="1">
      <c r="A93" s="74" t="s">
        <v>181</v>
      </c>
      <c r="B93" s="17" t="s">
        <v>185</v>
      </c>
      <c r="C93" s="121" t="s">
        <v>336</v>
      </c>
      <c r="D93" s="310">
        <v>4350</v>
      </c>
      <c r="E93" s="311">
        <v>4350</v>
      </c>
      <c r="F93" s="311">
        <v>3700</v>
      </c>
      <c r="G93" s="311">
        <v>0</v>
      </c>
      <c r="H93" s="312">
        <v>3400</v>
      </c>
      <c r="I93" s="310">
        <v>4950</v>
      </c>
      <c r="J93" s="311">
        <v>4950</v>
      </c>
      <c r="K93" s="311">
        <v>4250</v>
      </c>
      <c r="L93" s="311">
        <v>0</v>
      </c>
      <c r="M93" s="312">
        <v>3850</v>
      </c>
      <c r="N93" s="310">
        <v>4850</v>
      </c>
      <c r="O93" s="311">
        <v>4850</v>
      </c>
      <c r="P93" s="311">
        <v>4150</v>
      </c>
      <c r="Q93" s="311">
        <v>0</v>
      </c>
      <c r="R93" s="312">
        <v>3750</v>
      </c>
      <c r="S93" s="310">
        <v>5250</v>
      </c>
      <c r="T93" s="311">
        <v>5250</v>
      </c>
      <c r="U93" s="311">
        <v>4500</v>
      </c>
      <c r="V93" s="311">
        <v>0</v>
      </c>
      <c r="W93" s="312">
        <v>4050</v>
      </c>
      <c r="X93" s="310">
        <v>4650</v>
      </c>
      <c r="Y93" s="311">
        <v>4650</v>
      </c>
      <c r="Z93" s="311">
        <v>4000</v>
      </c>
      <c r="AA93" s="311">
        <v>0</v>
      </c>
      <c r="AB93" s="312">
        <v>3600</v>
      </c>
      <c r="AC93" s="310">
        <v>4950</v>
      </c>
      <c r="AD93" s="311">
        <v>4950</v>
      </c>
      <c r="AE93" s="311">
        <v>4250</v>
      </c>
      <c r="AF93" s="311">
        <v>0</v>
      </c>
      <c r="AG93" s="312">
        <v>3850</v>
      </c>
      <c r="AH93" s="310">
        <v>4650</v>
      </c>
      <c r="AI93" s="311">
        <v>4650</v>
      </c>
      <c r="AJ93" s="311">
        <v>4000</v>
      </c>
      <c r="AK93" s="311">
        <v>0</v>
      </c>
      <c r="AL93" s="312">
        <v>3600</v>
      </c>
    </row>
    <row r="94" spans="1:38" ht="33.75" customHeight="1">
      <c r="A94" s="74" t="s">
        <v>22</v>
      </c>
      <c r="B94" s="17" t="s">
        <v>185</v>
      </c>
      <c r="C94" s="113" t="s">
        <v>323</v>
      </c>
      <c r="D94" s="310">
        <v>4800</v>
      </c>
      <c r="E94" s="311">
        <v>4800</v>
      </c>
      <c r="F94" s="311">
        <v>4100</v>
      </c>
      <c r="G94" s="311">
        <v>0</v>
      </c>
      <c r="H94" s="312">
        <v>3700</v>
      </c>
      <c r="I94" s="310">
        <v>5400</v>
      </c>
      <c r="J94" s="311">
        <v>5400</v>
      </c>
      <c r="K94" s="311">
        <v>4600</v>
      </c>
      <c r="L94" s="311">
        <v>0</v>
      </c>
      <c r="M94" s="312">
        <v>4150</v>
      </c>
      <c r="N94" s="310">
        <v>5300</v>
      </c>
      <c r="O94" s="311">
        <v>5300</v>
      </c>
      <c r="P94" s="311">
        <v>4550</v>
      </c>
      <c r="Q94" s="311">
        <v>0</v>
      </c>
      <c r="R94" s="312">
        <v>4100</v>
      </c>
      <c r="S94" s="310">
        <v>5700</v>
      </c>
      <c r="T94" s="311">
        <v>5700</v>
      </c>
      <c r="U94" s="311">
        <v>4850</v>
      </c>
      <c r="V94" s="311">
        <v>0</v>
      </c>
      <c r="W94" s="312">
        <v>4400</v>
      </c>
      <c r="X94" s="310">
        <v>5100</v>
      </c>
      <c r="Y94" s="311">
        <v>5100</v>
      </c>
      <c r="Z94" s="311">
        <v>4350</v>
      </c>
      <c r="AA94" s="311">
        <v>0</v>
      </c>
      <c r="AB94" s="312">
        <v>3950</v>
      </c>
      <c r="AC94" s="310">
        <v>5400</v>
      </c>
      <c r="AD94" s="311">
        <v>5400</v>
      </c>
      <c r="AE94" s="311">
        <v>4600</v>
      </c>
      <c r="AF94" s="311">
        <v>0</v>
      </c>
      <c r="AG94" s="312">
        <v>4150</v>
      </c>
      <c r="AH94" s="310">
        <v>5100</v>
      </c>
      <c r="AI94" s="311">
        <v>5100</v>
      </c>
      <c r="AJ94" s="311">
        <v>4350</v>
      </c>
      <c r="AK94" s="311">
        <v>0</v>
      </c>
      <c r="AL94" s="312">
        <v>3950</v>
      </c>
    </row>
    <row r="95" spans="1:38" ht="33.75" customHeight="1" thickBot="1">
      <c r="A95" s="74" t="s">
        <v>23</v>
      </c>
      <c r="B95" s="17" t="s">
        <v>6</v>
      </c>
      <c r="C95" s="113" t="s">
        <v>337</v>
      </c>
      <c r="D95" s="313">
        <v>8800</v>
      </c>
      <c r="E95" s="314">
        <v>5850</v>
      </c>
      <c r="F95" s="314">
        <v>5000</v>
      </c>
      <c r="G95" s="314">
        <v>5300</v>
      </c>
      <c r="H95" s="315">
        <v>4350</v>
      </c>
      <c r="I95" s="313">
        <v>9400</v>
      </c>
      <c r="J95" s="314">
        <v>6250</v>
      </c>
      <c r="K95" s="314">
        <v>5350</v>
      </c>
      <c r="L95" s="314">
        <v>5650</v>
      </c>
      <c r="M95" s="315">
        <v>4850</v>
      </c>
      <c r="N95" s="313">
        <v>9250</v>
      </c>
      <c r="O95" s="314">
        <v>6150</v>
      </c>
      <c r="P95" s="314">
        <v>5250</v>
      </c>
      <c r="Q95" s="314">
        <v>5550</v>
      </c>
      <c r="R95" s="315">
        <v>4750</v>
      </c>
      <c r="S95" s="313">
        <v>9850</v>
      </c>
      <c r="T95" s="314">
        <v>6550</v>
      </c>
      <c r="U95" s="314">
        <v>5600</v>
      </c>
      <c r="V95" s="314">
        <v>5900</v>
      </c>
      <c r="W95" s="315">
        <v>5050</v>
      </c>
      <c r="X95" s="313">
        <v>8950</v>
      </c>
      <c r="Y95" s="314">
        <v>5950</v>
      </c>
      <c r="Z95" s="314">
        <v>5100</v>
      </c>
      <c r="AA95" s="314">
        <v>5400</v>
      </c>
      <c r="AB95" s="315">
        <v>4600</v>
      </c>
      <c r="AC95" s="313">
        <v>9400</v>
      </c>
      <c r="AD95" s="314">
        <v>6250</v>
      </c>
      <c r="AE95" s="314">
        <v>5350</v>
      </c>
      <c r="AF95" s="314">
        <v>5650</v>
      </c>
      <c r="AG95" s="315">
        <v>4850</v>
      </c>
      <c r="AH95" s="313">
        <v>8950</v>
      </c>
      <c r="AI95" s="314">
        <v>5950</v>
      </c>
      <c r="AJ95" s="314">
        <v>5100</v>
      </c>
      <c r="AK95" s="314">
        <v>5400</v>
      </c>
      <c r="AL95" s="315">
        <v>4600</v>
      </c>
    </row>
    <row r="96" spans="1:18" ht="15">
      <c r="A96" s="373" t="s">
        <v>187</v>
      </c>
      <c r="B96" s="373"/>
      <c r="C96" s="373"/>
      <c r="D96" s="385" t="s">
        <v>186</v>
      </c>
      <c r="E96" s="385"/>
      <c r="F96" s="385"/>
      <c r="G96" s="385"/>
      <c r="H96" s="385"/>
      <c r="I96" s="316"/>
      <c r="J96" s="316"/>
      <c r="K96" s="316"/>
      <c r="L96" s="316"/>
      <c r="M96" s="316"/>
      <c r="N96" s="316"/>
      <c r="O96" s="316"/>
      <c r="P96" s="316"/>
      <c r="Q96" s="316"/>
      <c r="R96" s="316"/>
    </row>
    <row r="97" spans="1:18" ht="15">
      <c r="A97" s="19"/>
      <c r="B97" s="19"/>
      <c r="C97" s="19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</row>
    <row r="98" spans="1:18" ht="15">
      <c r="A98" s="317" t="s">
        <v>306</v>
      </c>
      <c r="B98" s="317"/>
      <c r="C98" s="317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</row>
  </sheetData>
  <sheetProtection/>
  <mergeCells count="73">
    <mergeCell ref="N4:R4"/>
    <mergeCell ref="A5:C5"/>
    <mergeCell ref="D5:H5"/>
    <mergeCell ref="I5:M5"/>
    <mergeCell ref="N5:R5"/>
    <mergeCell ref="A24:C24"/>
    <mergeCell ref="D24:H24"/>
    <mergeCell ref="D4:H4"/>
    <mergeCell ref="I4:M4"/>
    <mergeCell ref="A28:C28"/>
    <mergeCell ref="D28:H28"/>
    <mergeCell ref="I28:M28"/>
    <mergeCell ref="N28:R28"/>
    <mergeCell ref="A29:C29"/>
    <mergeCell ref="D29:H29"/>
    <mergeCell ref="I29:M29"/>
    <mergeCell ref="N29:R29"/>
    <mergeCell ref="A48:C48"/>
    <mergeCell ref="D48:H48"/>
    <mergeCell ref="A52:C52"/>
    <mergeCell ref="D52:H52"/>
    <mergeCell ref="I52:M52"/>
    <mergeCell ref="N52:R52"/>
    <mergeCell ref="A53:C53"/>
    <mergeCell ref="D53:H53"/>
    <mergeCell ref="I53:M53"/>
    <mergeCell ref="N53:R53"/>
    <mergeCell ref="A72:C72"/>
    <mergeCell ref="D72:H72"/>
    <mergeCell ref="A76:C76"/>
    <mergeCell ref="D76:H76"/>
    <mergeCell ref="I76:M76"/>
    <mergeCell ref="N76:R76"/>
    <mergeCell ref="A77:C77"/>
    <mergeCell ref="D77:H77"/>
    <mergeCell ref="I77:M77"/>
    <mergeCell ref="N77:R77"/>
    <mergeCell ref="A96:C96"/>
    <mergeCell ref="D96:H96"/>
    <mergeCell ref="B2:K2"/>
    <mergeCell ref="S4:W4"/>
    <mergeCell ref="X4:AB4"/>
    <mergeCell ref="AC4:AG4"/>
    <mergeCell ref="S5:W5"/>
    <mergeCell ref="X5:AB5"/>
    <mergeCell ref="AC5:AG5"/>
    <mergeCell ref="A4:C4"/>
    <mergeCell ref="AH4:AL4"/>
    <mergeCell ref="AH5:AL5"/>
    <mergeCell ref="S28:W28"/>
    <mergeCell ref="X28:AB28"/>
    <mergeCell ref="AC28:AG28"/>
    <mergeCell ref="S29:W29"/>
    <mergeCell ref="X29:AB29"/>
    <mergeCell ref="AC29:AG29"/>
    <mergeCell ref="AH28:AL28"/>
    <mergeCell ref="AH29:AL29"/>
    <mergeCell ref="S52:W52"/>
    <mergeCell ref="X52:AB52"/>
    <mergeCell ref="AC52:AG52"/>
    <mergeCell ref="S53:W53"/>
    <mergeCell ref="X53:AB53"/>
    <mergeCell ref="AC53:AG53"/>
    <mergeCell ref="AH52:AL52"/>
    <mergeCell ref="AH53:AL53"/>
    <mergeCell ref="S76:W76"/>
    <mergeCell ref="X76:AB76"/>
    <mergeCell ref="AC76:AG76"/>
    <mergeCell ref="S77:W77"/>
    <mergeCell ref="X77:AB77"/>
    <mergeCell ref="AC77:AG77"/>
    <mergeCell ref="AH76:AL76"/>
    <mergeCell ref="AH77:AL7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45"/>
  <sheetViews>
    <sheetView zoomScale="80" zoomScaleNormal="80" zoomScalePageLayoutView="0" workbookViewId="0" topLeftCell="A1">
      <selection activeCell="Q16" sqref="Q16"/>
    </sheetView>
  </sheetViews>
  <sheetFormatPr defaultColWidth="9.140625" defaultRowHeight="15"/>
  <cols>
    <col min="1" max="1" width="6.140625" style="144" customWidth="1"/>
    <col min="2" max="2" width="100.00390625" style="144" customWidth="1"/>
    <col min="3" max="3" width="17.28125" style="144" customWidth="1"/>
    <col min="4" max="4" width="11.57421875" style="144" hidden="1" customWidth="1"/>
    <col min="5" max="5" width="13.7109375" style="144" hidden="1" customWidth="1"/>
    <col min="6" max="6" width="11.57421875" style="144" hidden="1" customWidth="1"/>
    <col min="7" max="7" width="13.7109375" style="144" hidden="1" customWidth="1"/>
    <col min="8" max="8" width="11.57421875" style="144" hidden="1" customWidth="1"/>
    <col min="9" max="9" width="13.7109375" style="144" hidden="1" customWidth="1"/>
    <col min="10" max="10" width="11.57421875" style="144" customWidth="1"/>
    <col min="11" max="11" width="16.8515625" style="144" customWidth="1"/>
    <col min="12" max="12" width="11.57421875" style="144" hidden="1" customWidth="1"/>
    <col min="13" max="13" width="13.7109375" style="144" hidden="1" customWidth="1"/>
    <col min="14" max="22" width="9.140625" style="144" customWidth="1"/>
    <col min="23" max="26" width="0" style="144" hidden="1" customWidth="1"/>
    <col min="27" max="16384" width="9.140625" style="144" customWidth="1"/>
  </cols>
  <sheetData>
    <row r="1" spans="2:13" ht="23.25">
      <c r="B1" s="144" t="s">
        <v>264</v>
      </c>
      <c r="K1" s="147"/>
      <c r="L1" s="146"/>
      <c r="M1" s="145" t="s">
        <v>265</v>
      </c>
    </row>
    <row r="2" spans="1:13" ht="24">
      <c r="A2" s="398" t="s">
        <v>176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3" ht="24" customHeight="1">
      <c r="A3" s="400" t="s">
        <v>283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3" ht="31.5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1:13" ht="102" customHeight="1" thickBot="1">
      <c r="A5" s="400" t="s">
        <v>266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ht="48.75" thickBot="1">
      <c r="A6" s="401" t="s">
        <v>24</v>
      </c>
      <c r="B6" s="403" t="s">
        <v>25</v>
      </c>
      <c r="C6" s="404"/>
      <c r="D6" s="404"/>
      <c r="E6" s="404"/>
      <c r="F6" s="404"/>
      <c r="G6" s="404"/>
      <c r="H6" s="404"/>
      <c r="I6" s="404"/>
      <c r="J6" s="405"/>
      <c r="K6" s="148" t="s">
        <v>26</v>
      </c>
      <c r="L6" s="135" t="s">
        <v>26</v>
      </c>
      <c r="M6" s="149" t="s">
        <v>267</v>
      </c>
    </row>
    <row r="7" spans="1:25" ht="57" thickBot="1">
      <c r="A7" s="402"/>
      <c r="B7" s="406"/>
      <c r="C7" s="407"/>
      <c r="D7" s="407"/>
      <c r="E7" s="407"/>
      <c r="F7" s="407"/>
      <c r="G7" s="407"/>
      <c r="H7" s="407"/>
      <c r="I7" s="407"/>
      <c r="J7" s="408"/>
      <c r="K7" s="150">
        <v>18</v>
      </c>
      <c r="L7" s="151">
        <v>21</v>
      </c>
      <c r="M7" s="152" t="s">
        <v>268</v>
      </c>
      <c r="W7" s="392" t="s">
        <v>269</v>
      </c>
      <c r="Y7" s="153" t="s">
        <v>267</v>
      </c>
    </row>
    <row r="8" spans="1:25" ht="21" thickBot="1">
      <c r="A8" s="154">
        <v>1</v>
      </c>
      <c r="B8" s="155" t="s">
        <v>27</v>
      </c>
      <c r="C8" s="156"/>
      <c r="D8" s="156"/>
      <c r="E8" s="156"/>
      <c r="F8" s="156"/>
      <c r="G8" s="156"/>
      <c r="H8" s="156"/>
      <c r="I8" s="156"/>
      <c r="J8" s="157"/>
      <c r="K8" s="267">
        <v>1</v>
      </c>
      <c r="L8" s="158">
        <v>1</v>
      </c>
      <c r="M8" s="159">
        <f>L8*W9</f>
        <v>370</v>
      </c>
      <c r="W8" s="393"/>
      <c r="Y8" s="160" t="s">
        <v>270</v>
      </c>
    </row>
    <row r="9" spans="1:25" ht="21" thickBot="1">
      <c r="A9" s="154">
        <v>2</v>
      </c>
      <c r="B9" s="155" t="s">
        <v>28</v>
      </c>
      <c r="C9" s="156"/>
      <c r="D9" s="156"/>
      <c r="E9" s="156"/>
      <c r="F9" s="156"/>
      <c r="G9" s="156"/>
      <c r="H9" s="156"/>
      <c r="I9" s="156"/>
      <c r="J9" s="157"/>
      <c r="K9" s="267">
        <v>1</v>
      </c>
      <c r="L9" s="161">
        <v>2</v>
      </c>
      <c r="M9" s="159">
        <f>L9*W10</f>
        <v>540</v>
      </c>
      <c r="W9" s="162">
        <v>370</v>
      </c>
      <c r="Y9" s="163">
        <f>C8*W9</f>
        <v>0</v>
      </c>
    </row>
    <row r="10" spans="1:25" ht="21" thickBot="1">
      <c r="A10" s="154">
        <v>3</v>
      </c>
      <c r="B10" s="155" t="s">
        <v>38</v>
      </c>
      <c r="C10" s="156"/>
      <c r="D10" s="156"/>
      <c r="E10" s="156"/>
      <c r="F10" s="156"/>
      <c r="G10" s="156"/>
      <c r="H10" s="156"/>
      <c r="I10" s="156"/>
      <c r="J10" s="157"/>
      <c r="K10" s="267">
        <v>1</v>
      </c>
      <c r="L10" s="161">
        <v>1</v>
      </c>
      <c r="M10" s="159">
        <f>L10*W11</f>
        <v>270</v>
      </c>
      <c r="W10" s="162">
        <v>270</v>
      </c>
      <c r="Y10" s="163">
        <f>C9*W10</f>
        <v>0</v>
      </c>
    </row>
    <row r="11" spans="1:25" ht="21" thickBot="1">
      <c r="A11" s="154">
        <v>4</v>
      </c>
      <c r="B11" s="155" t="s">
        <v>39</v>
      </c>
      <c r="C11" s="156"/>
      <c r="D11" s="156"/>
      <c r="E11" s="156"/>
      <c r="F11" s="156"/>
      <c r="G11" s="156"/>
      <c r="H11" s="156"/>
      <c r="I11" s="156"/>
      <c r="J11" s="157"/>
      <c r="K11" s="267">
        <v>1</v>
      </c>
      <c r="L11" s="161">
        <v>2</v>
      </c>
      <c r="M11" s="159">
        <f>L11*W12</f>
        <v>740</v>
      </c>
      <c r="W11" s="162">
        <v>270</v>
      </c>
      <c r="Y11" s="163">
        <f>C10*W11</f>
        <v>0</v>
      </c>
    </row>
    <row r="12" spans="1:25" ht="21" thickBot="1">
      <c r="A12" s="154">
        <v>5</v>
      </c>
      <c r="B12" s="155" t="s">
        <v>271</v>
      </c>
      <c r="C12" s="156"/>
      <c r="D12" s="156"/>
      <c r="E12" s="156"/>
      <c r="F12" s="156"/>
      <c r="G12" s="156"/>
      <c r="H12" s="156"/>
      <c r="I12" s="156"/>
      <c r="J12" s="157"/>
      <c r="K12" s="267">
        <v>1</v>
      </c>
      <c r="L12" s="161">
        <v>1</v>
      </c>
      <c r="M12" s="159">
        <f>W13*L12</f>
        <v>195</v>
      </c>
      <c r="W12" s="162">
        <v>370</v>
      </c>
      <c r="Y12" s="163">
        <f>C11*W12</f>
        <v>0</v>
      </c>
    </row>
    <row r="13" spans="1:25" ht="21" thickBot="1">
      <c r="A13" s="154">
        <v>6</v>
      </c>
      <c r="B13" s="155" t="s">
        <v>272</v>
      </c>
      <c r="C13" s="156"/>
      <c r="D13" s="156"/>
      <c r="E13" s="156"/>
      <c r="F13" s="156"/>
      <c r="G13" s="156"/>
      <c r="H13" s="156"/>
      <c r="I13" s="156"/>
      <c r="J13" s="157"/>
      <c r="K13" s="267">
        <v>1</v>
      </c>
      <c r="L13" s="161">
        <v>1</v>
      </c>
      <c r="M13" s="159">
        <f>W14*L13</f>
        <v>285</v>
      </c>
      <c r="W13" s="162">
        <v>195</v>
      </c>
      <c r="Y13" s="163">
        <f>C12*W13</f>
        <v>0</v>
      </c>
    </row>
    <row r="14" spans="1:25" ht="41.25" customHeight="1" thickBot="1">
      <c r="A14" s="154">
        <v>7</v>
      </c>
      <c r="B14" s="155" t="s">
        <v>40</v>
      </c>
      <c r="C14" s="156"/>
      <c r="D14" s="156"/>
      <c r="E14" s="156"/>
      <c r="F14" s="156"/>
      <c r="G14" s="156"/>
      <c r="H14" s="156"/>
      <c r="I14" s="156"/>
      <c r="J14" s="157"/>
      <c r="K14" s="267">
        <v>1</v>
      </c>
      <c r="L14" s="161">
        <v>1</v>
      </c>
      <c r="M14" s="159">
        <f>W15*L14</f>
        <v>290</v>
      </c>
      <c r="W14" s="162">
        <v>285</v>
      </c>
      <c r="Y14" s="163">
        <f>W14*C13</f>
        <v>0</v>
      </c>
    </row>
    <row r="15" spans="1:25" ht="21" thickBot="1">
      <c r="A15" s="154">
        <v>8</v>
      </c>
      <c r="B15" s="155" t="s">
        <v>291</v>
      </c>
      <c r="C15" s="156"/>
      <c r="D15" s="156"/>
      <c r="E15" s="156"/>
      <c r="F15" s="156"/>
      <c r="G15" s="156"/>
      <c r="H15" s="156"/>
      <c r="I15" s="156"/>
      <c r="J15" s="157"/>
      <c r="K15" s="267"/>
      <c r="L15" s="161"/>
      <c r="M15" s="159"/>
      <c r="W15" s="162">
        <v>290</v>
      </c>
      <c r="Y15" s="163">
        <f>W15*C14</f>
        <v>0</v>
      </c>
    </row>
    <row r="16" spans="1:25" ht="41.25" customHeight="1" thickBot="1">
      <c r="A16" s="154">
        <v>9</v>
      </c>
      <c r="B16" s="155" t="s">
        <v>292</v>
      </c>
      <c r="C16" s="156"/>
      <c r="D16" s="156"/>
      <c r="E16" s="156"/>
      <c r="F16" s="156"/>
      <c r="G16" s="156"/>
      <c r="H16" s="156"/>
      <c r="I16" s="156"/>
      <c r="J16" s="157"/>
      <c r="K16" s="267">
        <v>1</v>
      </c>
      <c r="L16" s="161"/>
      <c r="M16" s="159"/>
      <c r="W16" s="162">
        <v>900</v>
      </c>
      <c r="Y16" s="163">
        <f>W16*C15</f>
        <v>0</v>
      </c>
    </row>
    <row r="17" spans="1:25" ht="21" thickBot="1">
      <c r="A17" s="154">
        <v>10</v>
      </c>
      <c r="B17" s="155" t="s">
        <v>84</v>
      </c>
      <c r="C17" s="156"/>
      <c r="D17" s="156"/>
      <c r="E17" s="156"/>
      <c r="F17" s="156"/>
      <c r="G17" s="156"/>
      <c r="H17" s="156"/>
      <c r="I17" s="156"/>
      <c r="J17" s="157"/>
      <c r="K17" s="267"/>
      <c r="L17" s="161"/>
      <c r="M17" s="159"/>
      <c r="W17" s="162">
        <v>900</v>
      </c>
      <c r="Y17" s="163">
        <f>W17*C16</f>
        <v>0</v>
      </c>
    </row>
    <row r="18" spans="1:25" ht="21" thickBot="1">
      <c r="A18" s="154">
        <v>11</v>
      </c>
      <c r="B18" s="155" t="s">
        <v>273</v>
      </c>
      <c r="C18" s="156"/>
      <c r="D18" s="156"/>
      <c r="E18" s="156"/>
      <c r="F18" s="156"/>
      <c r="G18" s="156"/>
      <c r="H18" s="156"/>
      <c r="I18" s="156"/>
      <c r="J18" s="157"/>
      <c r="K18" s="267"/>
      <c r="L18" s="161"/>
      <c r="M18" s="159"/>
      <c r="W18" s="162"/>
      <c r="Y18" s="163"/>
    </row>
    <row r="19" spans="1:25" ht="21" thickBot="1">
      <c r="A19" s="154">
        <v>12</v>
      </c>
      <c r="B19" s="155" t="s">
        <v>32</v>
      </c>
      <c r="C19" s="156"/>
      <c r="D19" s="156"/>
      <c r="E19" s="156"/>
      <c r="F19" s="156"/>
      <c r="G19" s="156"/>
      <c r="H19" s="156"/>
      <c r="I19" s="156"/>
      <c r="J19" s="157"/>
      <c r="K19" s="267">
        <v>3</v>
      </c>
      <c r="L19" s="161">
        <v>3</v>
      </c>
      <c r="M19" s="159">
        <f>W20*L19</f>
        <v>690</v>
      </c>
      <c r="W19" s="162"/>
      <c r="Y19" s="163"/>
    </row>
    <row r="20" spans="1:25" ht="21" thickBot="1">
      <c r="A20" s="154">
        <v>13</v>
      </c>
      <c r="B20" s="155" t="s">
        <v>274</v>
      </c>
      <c r="C20" s="156"/>
      <c r="D20" s="156"/>
      <c r="E20" s="156"/>
      <c r="F20" s="156"/>
      <c r="G20" s="156"/>
      <c r="H20" s="156"/>
      <c r="I20" s="156"/>
      <c r="J20" s="157"/>
      <c r="K20" s="267">
        <v>8</v>
      </c>
      <c r="L20" s="161">
        <v>8</v>
      </c>
      <c r="M20" s="159">
        <f>W21*L20</f>
        <v>1480</v>
      </c>
      <c r="W20" s="162">
        <v>230</v>
      </c>
      <c r="Y20" s="163">
        <f aca="true" t="shared" si="0" ref="Y20:Y31">W20*C19</f>
        <v>0</v>
      </c>
    </row>
    <row r="21" spans="1:25" ht="21" thickBot="1">
      <c r="A21" s="154"/>
      <c r="B21" s="155" t="s">
        <v>85</v>
      </c>
      <c r="C21" s="156"/>
      <c r="D21" s="156"/>
      <c r="E21" s="156"/>
      <c r="F21" s="156"/>
      <c r="G21" s="156"/>
      <c r="H21" s="156"/>
      <c r="I21" s="156"/>
      <c r="J21" s="157"/>
      <c r="K21" s="267">
        <v>8</v>
      </c>
      <c r="L21" s="161">
        <v>6</v>
      </c>
      <c r="M21" s="159">
        <f>W22*L21</f>
        <v>900</v>
      </c>
      <c r="W21" s="164">
        <v>185</v>
      </c>
      <c r="Y21" s="163">
        <f t="shared" si="0"/>
        <v>0</v>
      </c>
    </row>
    <row r="22" spans="1:25" ht="21" thickBot="1">
      <c r="A22" s="154">
        <v>14</v>
      </c>
      <c r="B22" s="155" t="s">
        <v>275</v>
      </c>
      <c r="C22" s="156"/>
      <c r="D22" s="156"/>
      <c r="E22" s="156"/>
      <c r="F22" s="156"/>
      <c r="G22" s="156"/>
      <c r="H22" s="156"/>
      <c r="I22" s="156"/>
      <c r="J22" s="157"/>
      <c r="K22" s="267">
        <v>10</v>
      </c>
      <c r="L22" s="161"/>
      <c r="M22" s="159"/>
      <c r="W22" s="162">
        <v>150</v>
      </c>
      <c r="Y22" s="163">
        <f t="shared" si="0"/>
        <v>0</v>
      </c>
    </row>
    <row r="23" spans="1:25" ht="41.25" customHeight="1" thickBot="1">
      <c r="A23" s="154">
        <v>15</v>
      </c>
      <c r="B23" s="155" t="s">
        <v>43</v>
      </c>
      <c r="C23" s="156"/>
      <c r="D23" s="156"/>
      <c r="E23" s="156"/>
      <c r="F23" s="156"/>
      <c r="G23" s="156"/>
      <c r="H23" s="156"/>
      <c r="I23" s="156"/>
      <c r="J23" s="157"/>
      <c r="K23" s="267">
        <v>6</v>
      </c>
      <c r="L23" s="161">
        <v>8</v>
      </c>
      <c r="M23" s="159">
        <f>W24*L23</f>
        <v>5280</v>
      </c>
      <c r="W23" s="162">
        <v>80</v>
      </c>
      <c r="Y23" s="163">
        <f t="shared" si="0"/>
        <v>0</v>
      </c>
    </row>
    <row r="24" spans="1:25" ht="39" customHeight="1" thickBot="1">
      <c r="A24" s="154"/>
      <c r="B24" s="155" t="s">
        <v>276</v>
      </c>
      <c r="C24" s="156"/>
      <c r="D24" s="156"/>
      <c r="E24" s="156"/>
      <c r="F24" s="156"/>
      <c r="G24" s="156"/>
      <c r="H24" s="156"/>
      <c r="I24" s="156"/>
      <c r="J24" s="157"/>
      <c r="K24" s="267">
        <v>8</v>
      </c>
      <c r="L24" s="161">
        <v>11</v>
      </c>
      <c r="M24" s="159">
        <f>W25*L24</f>
        <v>4950</v>
      </c>
      <c r="W24" s="162">
        <v>660</v>
      </c>
      <c r="Y24" s="163">
        <f t="shared" si="0"/>
        <v>0</v>
      </c>
    </row>
    <row r="25" spans="1:25" ht="21" thickBot="1">
      <c r="A25" s="154">
        <v>16</v>
      </c>
      <c r="B25" s="155" t="s">
        <v>277</v>
      </c>
      <c r="C25" s="156"/>
      <c r="D25" s="156"/>
      <c r="E25" s="156"/>
      <c r="F25" s="156"/>
      <c r="G25" s="156"/>
      <c r="H25" s="156"/>
      <c r="I25" s="156"/>
      <c r="J25" s="157"/>
      <c r="K25" s="267">
        <v>6</v>
      </c>
      <c r="L25" s="161">
        <v>8</v>
      </c>
      <c r="M25" s="159">
        <f>W26*L25</f>
        <v>5600</v>
      </c>
      <c r="W25" s="162">
        <v>450</v>
      </c>
      <c r="Y25" s="163">
        <f t="shared" si="0"/>
        <v>0</v>
      </c>
    </row>
    <row r="26" spans="1:25" ht="21" thickBot="1">
      <c r="A26" s="154"/>
      <c r="B26" s="155" t="s">
        <v>278</v>
      </c>
      <c r="C26" s="156"/>
      <c r="D26" s="156"/>
      <c r="E26" s="156"/>
      <c r="F26" s="156"/>
      <c r="G26" s="156"/>
      <c r="H26" s="156"/>
      <c r="I26" s="156"/>
      <c r="J26" s="157"/>
      <c r="K26" s="267">
        <v>8</v>
      </c>
      <c r="L26" s="161"/>
      <c r="M26" s="159"/>
      <c r="W26" s="162">
        <v>700</v>
      </c>
      <c r="Y26" s="163">
        <f t="shared" si="0"/>
        <v>0</v>
      </c>
    </row>
    <row r="27" spans="1:25" ht="21" thickBot="1">
      <c r="A27" s="154">
        <v>17</v>
      </c>
      <c r="B27" s="155" t="s">
        <v>30</v>
      </c>
      <c r="C27" s="156"/>
      <c r="D27" s="156"/>
      <c r="E27" s="156"/>
      <c r="F27" s="156"/>
      <c r="G27" s="156"/>
      <c r="H27" s="156"/>
      <c r="I27" s="156"/>
      <c r="J27" s="157"/>
      <c r="K27" s="267">
        <v>6</v>
      </c>
      <c r="L27" s="161">
        <v>8</v>
      </c>
      <c r="M27" s="159">
        <f>W28*L27</f>
        <v>880</v>
      </c>
      <c r="W27" s="162">
        <v>450</v>
      </c>
      <c r="Y27" s="163">
        <f t="shared" si="0"/>
        <v>0</v>
      </c>
    </row>
    <row r="28" spans="1:25" ht="21" thickBot="1">
      <c r="A28" s="154">
        <v>18</v>
      </c>
      <c r="B28" s="155" t="s">
        <v>45</v>
      </c>
      <c r="C28" s="156"/>
      <c r="D28" s="156"/>
      <c r="E28" s="156"/>
      <c r="F28" s="156"/>
      <c r="G28" s="156"/>
      <c r="H28" s="156"/>
      <c r="I28" s="156"/>
      <c r="J28" s="157"/>
      <c r="K28" s="267">
        <v>8</v>
      </c>
      <c r="L28" s="161">
        <v>8</v>
      </c>
      <c r="M28" s="159">
        <f>W29*L28</f>
        <v>2400</v>
      </c>
      <c r="W28" s="162">
        <v>110</v>
      </c>
      <c r="Y28" s="163">
        <f t="shared" si="0"/>
        <v>0</v>
      </c>
    </row>
    <row r="29" spans="1:25" ht="21" thickBot="1">
      <c r="A29" s="154"/>
      <c r="B29" s="155" t="s">
        <v>46</v>
      </c>
      <c r="C29" s="156"/>
      <c r="D29" s="156"/>
      <c r="E29" s="156"/>
      <c r="F29" s="156"/>
      <c r="G29" s="156"/>
      <c r="H29" s="156"/>
      <c r="I29" s="156"/>
      <c r="J29" s="157"/>
      <c r="K29" s="267">
        <v>8</v>
      </c>
      <c r="L29" s="161">
        <v>8</v>
      </c>
      <c r="M29" s="159">
        <f>W30*L29</f>
        <v>2400</v>
      </c>
      <c r="W29" s="162">
        <v>300</v>
      </c>
      <c r="Y29" s="163">
        <f t="shared" si="0"/>
        <v>0</v>
      </c>
    </row>
    <row r="30" spans="1:25" ht="21" thickBot="1">
      <c r="A30" s="154"/>
      <c r="B30" s="155" t="s">
        <v>279</v>
      </c>
      <c r="C30" s="156"/>
      <c r="D30" s="156"/>
      <c r="E30" s="156"/>
      <c r="F30" s="156"/>
      <c r="G30" s="156"/>
      <c r="H30" s="156"/>
      <c r="I30" s="156"/>
      <c r="J30" s="157"/>
      <c r="K30" s="267">
        <v>10</v>
      </c>
      <c r="L30" s="161"/>
      <c r="M30" s="159"/>
      <c r="W30" s="162">
        <v>300</v>
      </c>
      <c r="Y30" s="163">
        <f t="shared" si="0"/>
        <v>0</v>
      </c>
    </row>
    <row r="31" spans="1:25" ht="21" thickBot="1">
      <c r="A31" s="154">
        <v>19</v>
      </c>
      <c r="B31" s="155" t="s">
        <v>204</v>
      </c>
      <c r="C31" s="156"/>
      <c r="D31" s="156"/>
      <c r="E31" s="156"/>
      <c r="F31" s="156"/>
      <c r="G31" s="156"/>
      <c r="H31" s="156"/>
      <c r="I31" s="156"/>
      <c r="J31" s="157"/>
      <c r="K31" s="267">
        <v>8</v>
      </c>
      <c r="L31" s="165"/>
      <c r="M31" s="166"/>
      <c r="W31" s="162">
        <v>200</v>
      </c>
      <c r="Y31" s="163">
        <f t="shared" si="0"/>
        <v>0</v>
      </c>
    </row>
    <row r="32" spans="1:25" ht="21" thickBot="1">
      <c r="A32" s="154">
        <v>20</v>
      </c>
      <c r="B32" s="155" t="s">
        <v>36</v>
      </c>
      <c r="C32" s="156"/>
      <c r="D32" s="156"/>
      <c r="E32" s="156"/>
      <c r="F32" s="156"/>
      <c r="G32" s="156"/>
      <c r="H32" s="156"/>
      <c r="I32" s="156"/>
      <c r="J32" s="157"/>
      <c r="K32" s="267">
        <f>K7*3</f>
        <v>54</v>
      </c>
      <c r="L32" s="167">
        <f>L7*3</f>
        <v>63</v>
      </c>
      <c r="M32" s="168">
        <f>W33*L32</f>
        <v>239.39999999999998</v>
      </c>
      <c r="W32" s="162"/>
      <c r="Y32" s="163"/>
    </row>
    <row r="33" spans="1:25" ht="21" thickBot="1">
      <c r="A33" s="154">
        <v>21</v>
      </c>
      <c r="B33" s="169" t="s">
        <v>35</v>
      </c>
      <c r="C33" s="170"/>
      <c r="D33" s="170"/>
      <c r="E33" s="170"/>
      <c r="F33" s="170"/>
      <c r="G33" s="170"/>
      <c r="H33" s="170"/>
      <c r="I33" s="170"/>
      <c r="J33" s="171"/>
      <c r="K33" s="268">
        <v>16</v>
      </c>
      <c r="L33" s="172"/>
      <c r="M33" s="173"/>
      <c r="W33" s="162">
        <v>3.8</v>
      </c>
      <c r="Y33" s="163">
        <f>W33*C32</f>
        <v>0</v>
      </c>
    </row>
    <row r="34" spans="1:25" ht="21" thickBot="1">
      <c r="A34" s="154">
        <v>22</v>
      </c>
      <c r="B34" s="174" t="s">
        <v>205</v>
      </c>
      <c r="C34" s="175"/>
      <c r="D34" s="175"/>
      <c r="E34" s="175"/>
      <c r="F34" s="175"/>
      <c r="G34" s="175"/>
      <c r="H34" s="175"/>
      <c r="I34" s="175"/>
      <c r="J34" s="176"/>
      <c r="K34" s="177"/>
      <c r="L34" s="177"/>
      <c r="M34" s="178"/>
      <c r="W34" s="179"/>
      <c r="Y34" s="180"/>
    </row>
    <row r="35" spans="1:25" ht="19.5" hidden="1" thickBot="1">
      <c r="A35" s="181"/>
      <c r="B35" s="182" t="s">
        <v>280</v>
      </c>
      <c r="C35" s="183"/>
      <c r="D35" s="184"/>
      <c r="E35" s="184"/>
      <c r="F35" s="184"/>
      <c r="G35" s="184"/>
      <c r="H35" s="184"/>
      <c r="I35" s="184"/>
      <c r="J35" s="185"/>
      <c r="K35" s="183"/>
      <c r="L35" s="186"/>
      <c r="M35" s="187"/>
      <c r="W35" s="188"/>
      <c r="Y35" s="178">
        <v>130</v>
      </c>
    </row>
    <row r="36" spans="1:13" ht="30" customHeight="1">
      <c r="A36" s="397" t="s">
        <v>257</v>
      </c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</row>
    <row r="37" spans="1:13" ht="94.5" customHeight="1">
      <c r="A37" s="397"/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</row>
    <row r="38" spans="1:11" ht="30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ht="30" customHeight="1"/>
    <row r="43" spans="2:11" ht="25.5">
      <c r="B43" s="394"/>
      <c r="C43" s="394"/>
      <c r="D43" s="395"/>
      <c r="E43" s="395"/>
      <c r="F43" s="396"/>
      <c r="G43" s="396"/>
      <c r="H43" s="190"/>
      <c r="I43" s="191"/>
      <c r="J43" s="396"/>
      <c r="K43" s="396"/>
    </row>
    <row r="44" spans="6:9" ht="12.75">
      <c r="F44" s="192"/>
      <c r="G44" s="192"/>
      <c r="H44" s="192"/>
      <c r="I44" s="192"/>
    </row>
    <row r="45" spans="6:9" ht="12.75">
      <c r="F45" s="192"/>
      <c r="G45" s="192"/>
      <c r="H45" s="192"/>
      <c r="I45" s="192"/>
    </row>
  </sheetData>
  <sheetProtection/>
  <mergeCells count="11">
    <mergeCell ref="A2:M2"/>
    <mergeCell ref="A3:M4"/>
    <mergeCell ref="A5:M5"/>
    <mergeCell ref="A6:A7"/>
    <mergeCell ref="B6:J7"/>
    <mergeCell ref="W7:W8"/>
    <mergeCell ref="B43:C43"/>
    <mergeCell ref="D43:E43"/>
    <mergeCell ref="F43:G43"/>
    <mergeCell ref="J43:K43"/>
    <mergeCell ref="A36:M37"/>
  </mergeCells>
  <printOptions/>
  <pageMargins left="0.75" right="0.52" top="0.53" bottom="0.22" header="0.5" footer="0.21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36"/>
  <sheetViews>
    <sheetView zoomScale="85" zoomScaleNormal="85" zoomScalePageLayoutView="0" workbookViewId="0" topLeftCell="A1">
      <selection activeCell="B20" sqref="B20:C20"/>
    </sheetView>
  </sheetViews>
  <sheetFormatPr defaultColWidth="9.140625" defaultRowHeight="15"/>
  <cols>
    <col min="1" max="1" width="6.140625" style="144" customWidth="1"/>
    <col min="2" max="2" width="100.00390625" style="144" customWidth="1"/>
    <col min="3" max="3" width="22.00390625" style="144" customWidth="1"/>
    <col min="4" max="4" width="11.57421875" style="144" hidden="1" customWidth="1"/>
    <col min="5" max="5" width="13.7109375" style="144" hidden="1" customWidth="1"/>
    <col min="6" max="6" width="11.57421875" style="144" hidden="1" customWidth="1"/>
    <col min="7" max="7" width="13.7109375" style="144" hidden="1" customWidth="1"/>
    <col min="8" max="8" width="11.57421875" style="144" hidden="1" customWidth="1"/>
    <col min="9" max="9" width="13.7109375" style="144" hidden="1" customWidth="1"/>
    <col min="10" max="10" width="11.57421875" style="144" customWidth="1"/>
    <col min="11" max="11" width="16.8515625" style="144" customWidth="1"/>
    <col min="12" max="12" width="11.57421875" style="144" hidden="1" customWidth="1"/>
    <col min="13" max="13" width="13.7109375" style="144" hidden="1" customWidth="1"/>
    <col min="14" max="21" width="9.140625" style="144" customWidth="1"/>
    <col min="22" max="24" width="0" style="144" hidden="1" customWidth="1"/>
    <col min="25" max="16384" width="9.140625" style="144" customWidth="1"/>
  </cols>
  <sheetData>
    <row r="1" spans="11:13" ht="23.25">
      <c r="K1" s="147"/>
      <c r="L1" s="146"/>
      <c r="M1" s="145" t="s">
        <v>265</v>
      </c>
    </row>
    <row r="2" spans="1:13" ht="24">
      <c r="A2" s="398" t="s">
        <v>176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3" ht="55.5" customHeight="1">
      <c r="A3" s="400" t="s">
        <v>283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142"/>
      <c r="M3" s="142"/>
    </row>
    <row r="4" spans="1:13" ht="24" customHeight="1">
      <c r="A4" s="400" t="s">
        <v>192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1:13" ht="51" customHeight="1" thickBot="1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</row>
    <row r="6" spans="1:24" ht="56.25">
      <c r="A6" s="401" t="s">
        <v>24</v>
      </c>
      <c r="B6" s="409" t="s">
        <v>25</v>
      </c>
      <c r="C6" s="410"/>
      <c r="D6" s="193" t="s">
        <v>26</v>
      </c>
      <c r="E6" s="194" t="s">
        <v>267</v>
      </c>
      <c r="F6" s="193" t="s">
        <v>26</v>
      </c>
      <c r="G6" s="195" t="s">
        <v>267</v>
      </c>
      <c r="H6" s="196" t="s">
        <v>26</v>
      </c>
      <c r="I6" s="195" t="s">
        <v>267</v>
      </c>
      <c r="J6" s="413" t="s">
        <v>26</v>
      </c>
      <c r="K6" s="414"/>
      <c r="L6" s="135" t="s">
        <v>26</v>
      </c>
      <c r="M6" s="195" t="s">
        <v>267</v>
      </c>
      <c r="N6" s="192"/>
      <c r="V6" s="415" t="s">
        <v>269</v>
      </c>
      <c r="X6" s="195" t="s">
        <v>267</v>
      </c>
    </row>
    <row r="7" spans="1:24" ht="18.75" customHeight="1">
      <c r="A7" s="402"/>
      <c r="B7" s="411"/>
      <c r="C7" s="412"/>
      <c r="D7" s="197">
        <v>7</v>
      </c>
      <c r="E7" s="198" t="s">
        <v>282</v>
      </c>
      <c r="F7" s="199">
        <v>10</v>
      </c>
      <c r="G7" s="200" t="s">
        <v>282</v>
      </c>
      <c r="H7" s="201">
        <v>14</v>
      </c>
      <c r="I7" s="200" t="s">
        <v>282</v>
      </c>
      <c r="J7" s="417">
        <v>18</v>
      </c>
      <c r="K7" s="418"/>
      <c r="L7" s="151">
        <v>21</v>
      </c>
      <c r="M7" s="202" t="s">
        <v>268</v>
      </c>
      <c r="N7" s="192"/>
      <c r="V7" s="416"/>
      <c r="X7" s="200" t="s">
        <v>270</v>
      </c>
    </row>
    <row r="8" spans="1:24" ht="20.25">
      <c r="A8" s="203">
        <v>1</v>
      </c>
      <c r="B8" s="419" t="s">
        <v>27</v>
      </c>
      <c r="C8" s="420"/>
      <c r="D8" s="204">
        <v>1</v>
      </c>
      <c r="E8" s="178">
        <f>D8*V8</f>
        <v>370</v>
      </c>
      <c r="F8" s="177">
        <v>1</v>
      </c>
      <c r="G8" s="178">
        <f>F8*V8</f>
        <v>370</v>
      </c>
      <c r="H8" s="177">
        <v>1</v>
      </c>
      <c r="I8" s="205">
        <f>H8*V8</f>
        <v>370</v>
      </c>
      <c r="J8" s="421">
        <v>1</v>
      </c>
      <c r="K8" s="422"/>
      <c r="L8" s="206">
        <v>1</v>
      </c>
      <c r="M8" s="159">
        <f>L8*V8</f>
        <v>370</v>
      </c>
      <c r="V8" s="188">
        <v>370</v>
      </c>
      <c r="X8" s="178">
        <f>J8*V8</f>
        <v>370</v>
      </c>
    </row>
    <row r="9" spans="1:24" ht="20.25">
      <c r="A9" s="203">
        <v>2</v>
      </c>
      <c r="B9" s="419" t="s">
        <v>28</v>
      </c>
      <c r="C9" s="420"/>
      <c r="D9" s="204"/>
      <c r="E9" s="178">
        <f>D9*V9</f>
        <v>0</v>
      </c>
      <c r="F9" s="177">
        <v>1</v>
      </c>
      <c r="G9" s="178">
        <f>F9*V9</f>
        <v>270</v>
      </c>
      <c r="H9" s="177">
        <v>1</v>
      </c>
      <c r="I9" s="205">
        <f>H9*V9</f>
        <v>270</v>
      </c>
      <c r="J9" s="421">
        <v>1</v>
      </c>
      <c r="K9" s="422"/>
      <c r="L9" s="204">
        <v>2</v>
      </c>
      <c r="M9" s="159">
        <f>L9*V9</f>
        <v>540</v>
      </c>
      <c r="V9" s="188">
        <v>270</v>
      </c>
      <c r="X9" s="178">
        <f>J9*V9</f>
        <v>270</v>
      </c>
    </row>
    <row r="10" spans="1:24" ht="20.25">
      <c r="A10" s="203">
        <v>3</v>
      </c>
      <c r="B10" s="419" t="s">
        <v>38</v>
      </c>
      <c r="C10" s="420"/>
      <c r="D10" s="204">
        <v>1</v>
      </c>
      <c r="E10" s="178">
        <f>D10*V10</f>
        <v>270</v>
      </c>
      <c r="F10" s="177">
        <v>1</v>
      </c>
      <c r="G10" s="178">
        <f>F10*V10</f>
        <v>270</v>
      </c>
      <c r="H10" s="177">
        <v>1</v>
      </c>
      <c r="I10" s="205">
        <f>H10*V10</f>
        <v>270</v>
      </c>
      <c r="J10" s="421">
        <v>1</v>
      </c>
      <c r="K10" s="422"/>
      <c r="L10" s="204">
        <v>1</v>
      </c>
      <c r="M10" s="159">
        <f>L10*V10</f>
        <v>270</v>
      </c>
      <c r="V10" s="188">
        <v>270</v>
      </c>
      <c r="X10" s="178">
        <f>J10*V10</f>
        <v>270</v>
      </c>
    </row>
    <row r="11" spans="1:24" ht="40.5">
      <c r="A11" s="203">
        <v>4</v>
      </c>
      <c r="B11" s="207" t="s">
        <v>293</v>
      </c>
      <c r="C11" s="176"/>
      <c r="D11" s="204"/>
      <c r="E11" s="178"/>
      <c r="F11" s="177">
        <v>1</v>
      </c>
      <c r="G11" s="178">
        <f>F11*V11</f>
        <v>150</v>
      </c>
      <c r="H11" s="177">
        <v>1</v>
      </c>
      <c r="I11" s="205">
        <f>V11*H11</f>
        <v>150</v>
      </c>
      <c r="J11" s="421">
        <v>1</v>
      </c>
      <c r="K11" s="422"/>
      <c r="L11" s="204">
        <v>2</v>
      </c>
      <c r="M11" s="159">
        <f>V11*L11</f>
        <v>300</v>
      </c>
      <c r="V11" s="188">
        <v>150</v>
      </c>
      <c r="X11" s="178">
        <f>V11*J11</f>
        <v>150</v>
      </c>
    </row>
    <row r="12" spans="1:24" ht="45.75" customHeight="1">
      <c r="A12" s="203">
        <v>5</v>
      </c>
      <c r="B12" s="419" t="s">
        <v>294</v>
      </c>
      <c r="C12" s="420"/>
      <c r="D12" s="204">
        <v>1</v>
      </c>
      <c r="E12" s="178">
        <f>V12*D12</f>
        <v>290</v>
      </c>
      <c r="F12" s="177">
        <v>1</v>
      </c>
      <c r="G12" s="178">
        <f>V12*F12</f>
        <v>290</v>
      </c>
      <c r="H12" s="177">
        <v>1</v>
      </c>
      <c r="I12" s="205">
        <f>V12*H12</f>
        <v>290</v>
      </c>
      <c r="J12" s="421">
        <v>1</v>
      </c>
      <c r="K12" s="422"/>
      <c r="L12" s="204">
        <v>1</v>
      </c>
      <c r="M12" s="159">
        <f>V12*L12</f>
        <v>290</v>
      </c>
      <c r="V12" s="188">
        <v>290</v>
      </c>
      <c r="X12" s="178">
        <f>V12*J12</f>
        <v>290</v>
      </c>
    </row>
    <row r="13" spans="1:24" ht="20.25">
      <c r="A13" s="203">
        <v>6</v>
      </c>
      <c r="B13" s="419" t="s">
        <v>194</v>
      </c>
      <c r="C13" s="420"/>
      <c r="D13" s="204"/>
      <c r="E13" s="178"/>
      <c r="F13" s="177"/>
      <c r="G13" s="178"/>
      <c r="H13" s="177"/>
      <c r="I13" s="205"/>
      <c r="J13" s="421">
        <v>1</v>
      </c>
      <c r="K13" s="422"/>
      <c r="L13" s="204"/>
      <c r="M13" s="159"/>
      <c r="V13" s="188"/>
      <c r="X13" s="178"/>
    </row>
    <row r="14" spans="1:24" ht="20.25">
      <c r="A14" s="203">
        <v>7</v>
      </c>
      <c r="B14" s="419" t="s">
        <v>84</v>
      </c>
      <c r="C14" s="420"/>
      <c r="D14" s="204"/>
      <c r="E14" s="178"/>
      <c r="F14" s="177"/>
      <c r="G14" s="178"/>
      <c r="H14" s="177"/>
      <c r="I14" s="205"/>
      <c r="J14" s="421">
        <v>1</v>
      </c>
      <c r="K14" s="422"/>
      <c r="L14" s="204"/>
      <c r="M14" s="159"/>
      <c r="V14" s="188"/>
      <c r="X14" s="178"/>
    </row>
    <row r="15" spans="1:24" ht="20.25">
      <c r="A15" s="203">
        <v>8</v>
      </c>
      <c r="B15" s="419" t="s">
        <v>273</v>
      </c>
      <c r="C15" s="420"/>
      <c r="D15" s="204"/>
      <c r="E15" s="178"/>
      <c r="F15" s="177"/>
      <c r="G15" s="178"/>
      <c r="H15" s="177"/>
      <c r="I15" s="205"/>
      <c r="J15" s="421">
        <v>1</v>
      </c>
      <c r="K15" s="422"/>
      <c r="L15" s="204"/>
      <c r="M15" s="159"/>
      <c r="V15" s="188"/>
      <c r="X15" s="178"/>
    </row>
    <row r="16" spans="1:24" ht="40.5" customHeight="1">
      <c r="A16" s="203">
        <v>9</v>
      </c>
      <c r="B16" s="419" t="s">
        <v>41</v>
      </c>
      <c r="C16" s="420"/>
      <c r="D16" s="204" t="s">
        <v>42</v>
      </c>
      <c r="E16" s="178"/>
      <c r="F16" s="177" t="s">
        <v>42</v>
      </c>
      <c r="G16" s="178"/>
      <c r="H16" s="177" t="s">
        <v>42</v>
      </c>
      <c r="I16" s="205"/>
      <c r="J16" s="421" t="s">
        <v>42</v>
      </c>
      <c r="K16" s="422"/>
      <c r="L16" s="204" t="s">
        <v>42</v>
      </c>
      <c r="M16" s="159"/>
      <c r="V16" s="188"/>
      <c r="X16" s="178"/>
    </row>
    <row r="17" spans="1:24" ht="22.5" customHeight="1">
      <c r="A17" s="203">
        <v>10</v>
      </c>
      <c r="B17" s="419" t="s">
        <v>32</v>
      </c>
      <c r="C17" s="420"/>
      <c r="D17" s="204">
        <v>1</v>
      </c>
      <c r="E17" s="178">
        <f>V17*D17</f>
        <v>230</v>
      </c>
      <c r="F17" s="177">
        <v>1</v>
      </c>
      <c r="G17" s="178">
        <f>V17*F17</f>
        <v>230</v>
      </c>
      <c r="H17" s="177">
        <v>2</v>
      </c>
      <c r="I17" s="205">
        <f>V17*H17</f>
        <v>460</v>
      </c>
      <c r="J17" s="421">
        <v>3</v>
      </c>
      <c r="K17" s="422"/>
      <c r="L17" s="204">
        <v>3</v>
      </c>
      <c r="M17" s="159">
        <f>V17*L17</f>
        <v>690</v>
      </c>
      <c r="V17" s="188">
        <v>230</v>
      </c>
      <c r="X17" s="178">
        <f>V17*J17</f>
        <v>690</v>
      </c>
    </row>
    <row r="18" spans="1:24" ht="20.25">
      <c r="A18" s="203">
        <v>11</v>
      </c>
      <c r="B18" s="419" t="s">
        <v>275</v>
      </c>
      <c r="C18" s="420"/>
      <c r="D18" s="204" t="s">
        <v>198</v>
      </c>
      <c r="E18" s="178">
        <f>8*V18</f>
        <v>680</v>
      </c>
      <c r="F18" s="177" t="s">
        <v>199</v>
      </c>
      <c r="G18" s="178">
        <f>10*V18</f>
        <v>850</v>
      </c>
      <c r="H18" s="177" t="s">
        <v>200</v>
      </c>
      <c r="I18" s="205">
        <f>12*V18</f>
        <v>1020</v>
      </c>
      <c r="J18" s="421">
        <v>10</v>
      </c>
      <c r="K18" s="422"/>
      <c r="L18" s="204" t="s">
        <v>65</v>
      </c>
      <c r="M18" s="159">
        <f>16*V18</f>
        <v>1360</v>
      </c>
      <c r="V18" s="188">
        <v>85</v>
      </c>
      <c r="X18" s="178">
        <f>V18*J18</f>
        <v>850</v>
      </c>
    </row>
    <row r="19" spans="1:24" ht="20.25">
      <c r="A19" s="203">
        <v>12</v>
      </c>
      <c r="B19" s="419" t="s">
        <v>284</v>
      </c>
      <c r="C19" s="420"/>
      <c r="D19" s="204">
        <v>2</v>
      </c>
      <c r="E19" s="178">
        <f>V19*D19</f>
        <v>600</v>
      </c>
      <c r="F19" s="177">
        <v>3</v>
      </c>
      <c r="G19" s="178">
        <f>V19*F19</f>
        <v>900</v>
      </c>
      <c r="H19" s="177">
        <v>5</v>
      </c>
      <c r="I19" s="205">
        <f>V19*H19</f>
        <v>1500</v>
      </c>
      <c r="J19" s="421">
        <v>8</v>
      </c>
      <c r="K19" s="422"/>
      <c r="L19" s="204">
        <v>8</v>
      </c>
      <c r="M19" s="159">
        <f>V19*L19</f>
        <v>2400</v>
      </c>
      <c r="V19" s="208">
        <v>300</v>
      </c>
      <c r="X19" s="178">
        <f>V19*J19</f>
        <v>2400</v>
      </c>
    </row>
    <row r="20" spans="1:24" ht="20.25">
      <c r="A20" s="203">
        <v>13</v>
      </c>
      <c r="B20" s="419" t="s">
        <v>50</v>
      </c>
      <c r="C20" s="420"/>
      <c r="D20" s="204">
        <v>4</v>
      </c>
      <c r="E20" s="178">
        <f>V20*D20</f>
        <v>700</v>
      </c>
      <c r="F20" s="177">
        <v>5</v>
      </c>
      <c r="G20" s="178">
        <f>V20*F20</f>
        <v>875</v>
      </c>
      <c r="H20" s="177">
        <v>6</v>
      </c>
      <c r="I20" s="205">
        <f>V20*H20</f>
        <v>1050</v>
      </c>
      <c r="J20" s="421">
        <v>8</v>
      </c>
      <c r="K20" s="422"/>
      <c r="L20" s="204">
        <v>8</v>
      </c>
      <c r="M20" s="159">
        <f>V20*L20</f>
        <v>1400</v>
      </c>
      <c r="V20" s="188">
        <v>175</v>
      </c>
      <c r="X20" s="178">
        <f>V20*J20</f>
        <v>1400</v>
      </c>
    </row>
    <row r="21" spans="1:24" ht="20.25">
      <c r="A21" s="203">
        <v>14</v>
      </c>
      <c r="B21" s="419" t="s">
        <v>59</v>
      </c>
      <c r="C21" s="420"/>
      <c r="D21" s="204"/>
      <c r="E21" s="178"/>
      <c r="F21" s="177"/>
      <c r="G21" s="178"/>
      <c r="H21" s="177"/>
      <c r="I21" s="205"/>
      <c r="J21" s="421">
        <v>5</v>
      </c>
      <c r="K21" s="422"/>
      <c r="L21" s="172"/>
      <c r="M21" s="173"/>
      <c r="V21" s="188">
        <v>300</v>
      </c>
      <c r="X21" s="178">
        <f>J21*V21</f>
        <v>1500</v>
      </c>
    </row>
    <row r="22" spans="1:24" ht="20.25">
      <c r="A22" s="203">
        <v>15</v>
      </c>
      <c r="B22" s="419" t="s">
        <v>30</v>
      </c>
      <c r="C22" s="420"/>
      <c r="D22" s="204">
        <v>4</v>
      </c>
      <c r="E22" s="178">
        <f>V22*D22</f>
        <v>440</v>
      </c>
      <c r="F22" s="177">
        <v>5</v>
      </c>
      <c r="G22" s="178">
        <f>V22*F22</f>
        <v>550</v>
      </c>
      <c r="H22" s="177">
        <v>6</v>
      </c>
      <c r="I22" s="205">
        <f>V22*H22</f>
        <v>660</v>
      </c>
      <c r="J22" s="421">
        <v>5</v>
      </c>
      <c r="K22" s="422"/>
      <c r="L22" s="204">
        <v>8</v>
      </c>
      <c r="M22" s="159">
        <f>V22*L22</f>
        <v>880</v>
      </c>
      <c r="V22" s="188">
        <v>110</v>
      </c>
      <c r="X22" s="178">
        <f>V22*J22</f>
        <v>550</v>
      </c>
    </row>
    <row r="23" spans="1:24" ht="40.5" customHeight="1">
      <c r="A23" s="203">
        <v>16</v>
      </c>
      <c r="B23" s="419" t="s">
        <v>285</v>
      </c>
      <c r="C23" s="420"/>
      <c r="D23" s="204">
        <v>2</v>
      </c>
      <c r="E23" s="178">
        <f>V23*D23</f>
        <v>420</v>
      </c>
      <c r="F23" s="177">
        <v>3</v>
      </c>
      <c r="G23" s="178">
        <f>V23*F23</f>
        <v>630</v>
      </c>
      <c r="H23" s="177">
        <v>5</v>
      </c>
      <c r="I23" s="205">
        <f>V23*H23</f>
        <v>1050</v>
      </c>
      <c r="J23" s="421">
        <v>8</v>
      </c>
      <c r="K23" s="422"/>
      <c r="L23" s="204">
        <v>8</v>
      </c>
      <c r="M23" s="159">
        <f>V23*L23</f>
        <v>1680</v>
      </c>
      <c r="V23" s="208">
        <v>210</v>
      </c>
      <c r="X23" s="178">
        <f>V23*J23</f>
        <v>1680</v>
      </c>
    </row>
    <row r="24" spans="1:24" ht="20.25">
      <c r="A24" s="203"/>
      <c r="B24" s="419" t="s">
        <v>286</v>
      </c>
      <c r="C24" s="420"/>
      <c r="D24" s="204">
        <v>3</v>
      </c>
      <c r="E24" s="178">
        <f>V24*D24</f>
        <v>420</v>
      </c>
      <c r="F24" s="177">
        <v>5</v>
      </c>
      <c r="G24" s="178">
        <f>V24*F24</f>
        <v>700</v>
      </c>
      <c r="H24" s="177">
        <v>6</v>
      </c>
      <c r="I24" s="205">
        <f>V24*H24</f>
        <v>840</v>
      </c>
      <c r="J24" s="421">
        <v>10</v>
      </c>
      <c r="K24" s="422"/>
      <c r="L24" s="204"/>
      <c r="M24" s="159"/>
      <c r="V24" s="188">
        <v>140</v>
      </c>
      <c r="X24" s="178">
        <f>V24*J24</f>
        <v>1400</v>
      </c>
    </row>
    <row r="25" spans="1:24" ht="21" thickBot="1">
      <c r="A25" s="203">
        <v>17</v>
      </c>
      <c r="B25" s="419" t="s">
        <v>36</v>
      </c>
      <c r="C25" s="420"/>
      <c r="D25" s="204">
        <f>D7*3</f>
        <v>21</v>
      </c>
      <c r="E25" s="178">
        <f>V25*D25</f>
        <v>79.8</v>
      </c>
      <c r="F25" s="177">
        <f>F7*3</f>
        <v>30</v>
      </c>
      <c r="G25" s="178">
        <f>V25*F25</f>
        <v>114</v>
      </c>
      <c r="H25" s="177">
        <f>H7*3</f>
        <v>42</v>
      </c>
      <c r="I25" s="205">
        <f>V25*H25</f>
        <v>159.6</v>
      </c>
      <c r="J25" s="421">
        <f>J7*3</f>
        <v>54</v>
      </c>
      <c r="K25" s="422"/>
      <c r="L25" s="209">
        <f>L7*3</f>
        <v>63</v>
      </c>
      <c r="M25" s="168">
        <f>V25*L25</f>
        <v>239.39999999999998</v>
      </c>
      <c r="V25" s="188">
        <v>3.8</v>
      </c>
      <c r="X25" s="178">
        <f>V25*J25</f>
        <v>205.2</v>
      </c>
    </row>
    <row r="26" spans="1:24" ht="20.25">
      <c r="A26" s="203">
        <v>18</v>
      </c>
      <c r="B26" s="419" t="s">
        <v>35</v>
      </c>
      <c r="C26" s="420"/>
      <c r="D26" s="204" t="e">
        <f>#REF!-3</f>
        <v>#REF!</v>
      </c>
      <c r="E26" s="178"/>
      <c r="F26" s="177" t="e">
        <f>#REF!-3</f>
        <v>#REF!</v>
      </c>
      <c r="G26" s="178"/>
      <c r="H26" s="177" t="e">
        <f>#REF!-3</f>
        <v>#REF!</v>
      </c>
      <c r="I26" s="205"/>
      <c r="J26" s="421">
        <v>16</v>
      </c>
      <c r="K26" s="422"/>
      <c r="L26" s="172"/>
      <c r="M26" s="173"/>
      <c r="V26" s="188"/>
      <c r="X26" s="178"/>
    </row>
    <row r="27" spans="1:24" ht="20.25">
      <c r="A27" s="203">
        <v>19</v>
      </c>
      <c r="B27" s="419" t="s">
        <v>205</v>
      </c>
      <c r="C27" s="420"/>
      <c r="D27" s="204"/>
      <c r="E27" s="178"/>
      <c r="F27" s="177"/>
      <c r="G27" s="178"/>
      <c r="H27" s="177"/>
      <c r="I27" s="205"/>
      <c r="J27" s="421"/>
      <c r="K27" s="422"/>
      <c r="L27" s="172"/>
      <c r="M27" s="173"/>
      <c r="V27" s="188"/>
      <c r="X27" s="178">
        <v>130</v>
      </c>
    </row>
    <row r="28" spans="1:13" ht="19.5" hidden="1" thickBot="1">
      <c r="A28" s="181"/>
      <c r="B28" s="210" t="s">
        <v>280</v>
      </c>
      <c r="C28" s="211"/>
      <c r="D28" s="184"/>
      <c r="E28" s="184"/>
      <c r="F28" s="184"/>
      <c r="G28" s="184"/>
      <c r="H28" s="184"/>
      <c r="I28" s="184"/>
      <c r="J28" s="185">
        <f>SUM(X8:X27)-X24</f>
        <v>10755.2</v>
      </c>
      <c r="K28" s="212"/>
      <c r="L28" s="186"/>
      <c r="M28" s="187"/>
    </row>
    <row r="29" spans="1:13" ht="30" customHeight="1">
      <c r="A29" s="397" t="s">
        <v>257</v>
      </c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</row>
    <row r="30" spans="1:13" ht="94.5" customHeight="1">
      <c r="A30" s="397"/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</row>
    <row r="34" spans="2:11" ht="25.5">
      <c r="B34" s="394"/>
      <c r="C34" s="394"/>
      <c r="D34" s="395"/>
      <c r="E34" s="395"/>
      <c r="F34" s="396"/>
      <c r="G34" s="396"/>
      <c r="H34" s="190"/>
      <c r="I34" s="191"/>
      <c r="J34" s="396"/>
      <c r="K34" s="396"/>
    </row>
    <row r="35" spans="6:9" ht="12.75">
      <c r="F35" s="192"/>
      <c r="G35" s="192"/>
      <c r="H35" s="192"/>
      <c r="I35" s="192"/>
    </row>
    <row r="36" spans="6:9" ht="12.75">
      <c r="F36" s="192"/>
      <c r="G36" s="192"/>
      <c r="H36" s="192"/>
      <c r="I36" s="192"/>
    </row>
  </sheetData>
  <sheetProtection/>
  <mergeCells count="52">
    <mergeCell ref="B34:C34"/>
    <mergeCell ref="D34:E34"/>
    <mergeCell ref="F34:G34"/>
    <mergeCell ref="J34:K34"/>
    <mergeCell ref="B26:C26"/>
    <mergeCell ref="J26:K26"/>
    <mergeCell ref="B27:C27"/>
    <mergeCell ref="J27:K27"/>
    <mergeCell ref="A29:M30"/>
    <mergeCell ref="B23:C23"/>
    <mergeCell ref="J23:K23"/>
    <mergeCell ref="B24:C24"/>
    <mergeCell ref="J24:K24"/>
    <mergeCell ref="B25:C25"/>
    <mergeCell ref="J25:K25"/>
    <mergeCell ref="B20:C20"/>
    <mergeCell ref="J20:K20"/>
    <mergeCell ref="B21:C21"/>
    <mergeCell ref="J21:K21"/>
    <mergeCell ref="B22:C22"/>
    <mergeCell ref="J22:K22"/>
    <mergeCell ref="B17:C17"/>
    <mergeCell ref="J17:K17"/>
    <mergeCell ref="B18:C18"/>
    <mergeCell ref="J18:K18"/>
    <mergeCell ref="B19:C19"/>
    <mergeCell ref="J19:K19"/>
    <mergeCell ref="B14:C14"/>
    <mergeCell ref="J14:K14"/>
    <mergeCell ref="B15:C15"/>
    <mergeCell ref="J15:K15"/>
    <mergeCell ref="B16:C16"/>
    <mergeCell ref="J16:K16"/>
    <mergeCell ref="B10:C10"/>
    <mergeCell ref="J10:K10"/>
    <mergeCell ref="J11:K11"/>
    <mergeCell ref="B12:C12"/>
    <mergeCell ref="J12:K12"/>
    <mergeCell ref="B13:C13"/>
    <mergeCell ref="J13:K13"/>
    <mergeCell ref="V6:V7"/>
    <mergeCell ref="J7:K7"/>
    <mergeCell ref="B8:C8"/>
    <mergeCell ref="J8:K8"/>
    <mergeCell ref="B9:C9"/>
    <mergeCell ref="J9:K9"/>
    <mergeCell ref="A2:M2"/>
    <mergeCell ref="A3:K3"/>
    <mergeCell ref="A4:M5"/>
    <mergeCell ref="A6:A7"/>
    <mergeCell ref="B6:C7"/>
    <mergeCell ref="J6:K6"/>
  </mergeCells>
  <printOptions/>
  <pageMargins left="0.75" right="0.52" top="0.53" bottom="0.22" header="0.5" footer="0.21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1.00390625" style="0" customWidth="1"/>
  </cols>
  <sheetData>
    <row r="2" ht="25.5">
      <c r="A2" s="125" t="s">
        <v>224</v>
      </c>
    </row>
    <row r="3" ht="35.25">
      <c r="A3" s="126" t="s">
        <v>225</v>
      </c>
    </row>
    <row r="4" ht="30.75">
      <c r="A4" s="126" t="s">
        <v>226</v>
      </c>
    </row>
    <row r="5" ht="30.75">
      <c r="A5" s="126" t="s">
        <v>227</v>
      </c>
    </row>
    <row r="6" spans="1:18" ht="72">
      <c r="A6" s="131" t="s">
        <v>228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ht="38.25" customHeight="1">
      <c r="A7" s="128" t="s">
        <v>229</v>
      </c>
    </row>
    <row r="8" ht="18">
      <c r="A8" s="132" t="s">
        <v>230</v>
      </c>
    </row>
    <row r="9" ht="18">
      <c r="A9" s="128" t="s">
        <v>231</v>
      </c>
    </row>
    <row r="10" ht="40.5" customHeight="1">
      <c r="A10" s="128" t="s">
        <v>232</v>
      </c>
    </row>
    <row r="11" ht="36">
      <c r="A11" s="133" t="s">
        <v>233</v>
      </c>
    </row>
    <row r="12" ht="24">
      <c r="A12" s="127" t="s">
        <v>234</v>
      </c>
    </row>
    <row r="13" ht="36">
      <c r="A13" s="133" t="s">
        <v>235</v>
      </c>
    </row>
    <row r="14" ht="20.25">
      <c r="A14" s="129" t="s">
        <v>236</v>
      </c>
    </row>
    <row r="15" ht="20.25">
      <c r="A15" s="129" t="s">
        <v>237</v>
      </c>
    </row>
    <row r="16" ht="20.25">
      <c r="A16" s="129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302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9.28125" style="0" bestFit="1" customWidth="1"/>
    <col min="2" max="2" width="16.57421875" style="0" customWidth="1"/>
    <col min="3" max="3" width="42.57421875" style="0" customWidth="1"/>
    <col min="4" max="4" width="12.00390625" style="0" bestFit="1" customWidth="1"/>
    <col min="5" max="5" width="31.57421875" style="0" customWidth="1"/>
    <col min="6" max="6" width="13.00390625" style="0" bestFit="1" customWidth="1"/>
    <col min="7" max="8" width="12.8515625" style="0" bestFit="1" customWidth="1"/>
    <col min="9" max="9" width="9.57421875" style="0" bestFit="1" customWidth="1"/>
    <col min="10" max="12" width="9.28125" style="0" bestFit="1" customWidth="1"/>
    <col min="13" max="13" width="9.57421875" style="0" bestFit="1" customWidth="1"/>
  </cols>
  <sheetData>
    <row r="1" spans="2:5" ht="19.5">
      <c r="B1" s="433" t="s">
        <v>52</v>
      </c>
      <c r="C1" s="433"/>
      <c r="D1" s="433"/>
      <c r="E1" s="433"/>
    </row>
    <row r="2" spans="2:5" ht="15">
      <c r="B2" s="434" t="s">
        <v>53</v>
      </c>
      <c r="C2" s="434"/>
      <c r="D2" s="434"/>
      <c r="E2" s="434"/>
    </row>
    <row r="3" spans="2:5" ht="63" customHeight="1" thickBot="1">
      <c r="B3" s="434"/>
      <c r="C3" s="434"/>
      <c r="D3" s="434"/>
      <c r="E3" s="434"/>
    </row>
    <row r="4" spans="2:5" ht="15.75">
      <c r="B4" s="435" t="s">
        <v>24</v>
      </c>
      <c r="C4" s="437" t="s">
        <v>25</v>
      </c>
      <c r="D4" s="439" t="s">
        <v>26</v>
      </c>
      <c r="E4" s="440"/>
    </row>
    <row r="5" spans="2:5" ht="16.5" thickBot="1">
      <c r="B5" s="436"/>
      <c r="C5" s="438"/>
      <c r="D5" s="441">
        <v>18</v>
      </c>
      <c r="E5" s="442"/>
    </row>
    <row r="6" spans="2:5" ht="16.5" thickBot="1">
      <c r="B6" s="33">
        <v>1</v>
      </c>
      <c r="C6" s="34" t="s">
        <v>27</v>
      </c>
      <c r="D6" s="431">
        <v>1</v>
      </c>
      <c r="E6" s="432"/>
    </row>
    <row r="7" spans="2:5" ht="16.5" thickBot="1">
      <c r="B7" s="33">
        <v>2</v>
      </c>
      <c r="C7" s="34" t="s">
        <v>28</v>
      </c>
      <c r="D7" s="431">
        <v>1</v>
      </c>
      <c r="E7" s="432"/>
    </row>
    <row r="8" spans="2:5" ht="16.5" thickBot="1">
      <c r="B8" s="33">
        <v>3</v>
      </c>
      <c r="C8" s="34" t="s">
        <v>54</v>
      </c>
      <c r="D8" s="431">
        <v>1</v>
      </c>
      <c r="E8" s="432"/>
    </row>
    <row r="9" spans="2:5" ht="16.5" thickBot="1">
      <c r="B9" s="33">
        <v>4</v>
      </c>
      <c r="C9" s="34" t="s">
        <v>39</v>
      </c>
      <c r="D9" s="431">
        <v>2</v>
      </c>
      <c r="E9" s="432"/>
    </row>
    <row r="10" spans="2:5" ht="32.25" thickBot="1">
      <c r="B10" s="33">
        <v>5</v>
      </c>
      <c r="C10" s="34" t="s">
        <v>29</v>
      </c>
      <c r="D10" s="431">
        <v>2</v>
      </c>
      <c r="E10" s="432"/>
    </row>
    <row r="11" spans="2:5" ht="32.25" thickBot="1">
      <c r="B11" s="33">
        <v>6</v>
      </c>
      <c r="C11" s="34" t="s">
        <v>55</v>
      </c>
      <c r="D11" s="431">
        <v>1</v>
      </c>
      <c r="E11" s="432"/>
    </row>
    <row r="12" spans="2:5" ht="16.5" thickBot="1">
      <c r="B12" s="33">
        <v>7</v>
      </c>
      <c r="C12" s="34" t="s">
        <v>56</v>
      </c>
      <c r="D12" s="431">
        <v>1</v>
      </c>
      <c r="E12" s="432"/>
    </row>
    <row r="13" spans="2:5" ht="32.25" thickBot="1">
      <c r="B13" s="33">
        <v>8</v>
      </c>
      <c r="C13" s="34" t="s">
        <v>57</v>
      </c>
      <c r="D13" s="431">
        <v>8</v>
      </c>
      <c r="E13" s="432"/>
    </row>
    <row r="14" spans="2:5" ht="16.5" thickBot="1">
      <c r="B14" s="33">
        <v>9</v>
      </c>
      <c r="C14" s="34" t="s">
        <v>58</v>
      </c>
      <c r="D14" s="431">
        <v>8</v>
      </c>
      <c r="E14" s="432"/>
    </row>
    <row r="15" spans="2:5" ht="16.5" thickBot="1">
      <c r="B15" s="33">
        <v>10</v>
      </c>
      <c r="C15" s="34" t="s">
        <v>59</v>
      </c>
      <c r="D15" s="431">
        <v>8</v>
      </c>
      <c r="E15" s="432"/>
    </row>
    <row r="16" spans="2:5" ht="16.5" thickBot="1">
      <c r="B16" s="33"/>
      <c r="C16" s="34" t="s">
        <v>60</v>
      </c>
      <c r="D16" s="431">
        <v>7</v>
      </c>
      <c r="E16" s="432"/>
    </row>
    <row r="17" spans="2:5" ht="16.5" thickBot="1">
      <c r="B17" s="33">
        <v>11</v>
      </c>
      <c r="C17" s="35" t="s">
        <v>61</v>
      </c>
      <c r="D17" s="431">
        <v>8</v>
      </c>
      <c r="E17" s="432"/>
    </row>
    <row r="18" spans="2:5" ht="16.5" thickBot="1">
      <c r="B18" s="33">
        <v>12</v>
      </c>
      <c r="C18" s="34" t="s">
        <v>62</v>
      </c>
      <c r="D18" s="431">
        <v>5</v>
      </c>
      <c r="E18" s="432"/>
    </row>
    <row r="19" spans="2:5" ht="32.25" thickBot="1">
      <c r="B19" s="33">
        <v>13</v>
      </c>
      <c r="C19" s="34" t="s">
        <v>63</v>
      </c>
      <c r="D19" s="431">
        <v>5</v>
      </c>
      <c r="E19" s="432"/>
    </row>
    <row r="20" spans="2:5" ht="16.5" thickBot="1">
      <c r="B20" s="33">
        <v>14</v>
      </c>
      <c r="C20" s="34" t="s">
        <v>64</v>
      </c>
      <c r="D20" s="443" t="s">
        <v>65</v>
      </c>
      <c r="E20" s="444"/>
    </row>
    <row r="21" spans="2:5" ht="16.5" thickBot="1">
      <c r="B21" s="33">
        <v>15</v>
      </c>
      <c r="C21" s="34" t="s">
        <v>44</v>
      </c>
      <c r="D21" s="431">
        <v>8</v>
      </c>
      <c r="E21" s="432"/>
    </row>
    <row r="22" spans="2:5" ht="32.25" thickBot="1">
      <c r="B22" s="33">
        <v>16</v>
      </c>
      <c r="C22" s="34" t="s">
        <v>48</v>
      </c>
      <c r="D22" s="431">
        <v>8</v>
      </c>
      <c r="E22" s="432"/>
    </row>
    <row r="23" spans="2:5" ht="16.5" thickBot="1">
      <c r="B23" s="33">
        <v>17</v>
      </c>
      <c r="C23" s="34" t="s">
        <v>35</v>
      </c>
      <c r="D23" s="431">
        <v>15</v>
      </c>
      <c r="E23" s="432"/>
    </row>
    <row r="24" spans="2:5" ht="16.5" thickBot="1">
      <c r="B24" s="33">
        <v>18</v>
      </c>
      <c r="C24" s="34" t="s">
        <v>66</v>
      </c>
      <c r="D24" s="431">
        <v>6</v>
      </c>
      <c r="E24" s="432"/>
    </row>
    <row r="25" spans="2:5" ht="32.25" thickBot="1">
      <c r="B25" s="33">
        <v>19</v>
      </c>
      <c r="C25" s="34" t="s">
        <v>36</v>
      </c>
      <c r="D25" s="431">
        <v>54</v>
      </c>
      <c r="E25" s="432"/>
    </row>
    <row r="26" spans="2:5" ht="16.5" thickBot="1">
      <c r="B26" s="33">
        <v>20</v>
      </c>
      <c r="C26" s="34" t="s">
        <v>49</v>
      </c>
      <c r="D26" s="431"/>
      <c r="E26" s="432"/>
    </row>
    <row r="27" spans="2:5" ht="16.5" thickBot="1">
      <c r="B27" s="33">
        <v>21</v>
      </c>
      <c r="C27" s="34" t="s">
        <v>37</v>
      </c>
      <c r="D27" s="425"/>
      <c r="E27" s="425"/>
    </row>
    <row r="28" spans="2:5" ht="15.75">
      <c r="B28" s="36"/>
      <c r="C28" s="37"/>
      <c r="D28" s="38"/>
      <c r="E28" s="38"/>
    </row>
    <row r="29" spans="2:5" ht="15">
      <c r="B29" s="426" t="s">
        <v>90</v>
      </c>
      <c r="C29" s="427"/>
      <c r="D29" s="428"/>
      <c r="E29" s="428"/>
    </row>
    <row r="30" spans="2:5" ht="36" customHeight="1">
      <c r="B30" s="427"/>
      <c r="C30" s="427"/>
      <c r="D30" s="428"/>
      <c r="E30" s="428"/>
    </row>
    <row r="32" spans="2:5" ht="15.75">
      <c r="B32" s="434" t="s">
        <v>79</v>
      </c>
      <c r="C32" s="445"/>
      <c r="D32" s="445"/>
      <c r="E32" s="445"/>
    </row>
    <row r="33" spans="2:5" ht="15.75" customHeight="1">
      <c r="B33" s="454" t="s">
        <v>173</v>
      </c>
      <c r="C33" s="454"/>
      <c r="D33" s="454"/>
      <c r="E33" s="454"/>
    </row>
    <row r="34" spans="2:5" ht="15">
      <c r="B34" s="454"/>
      <c r="C34" s="454"/>
      <c r="D34" s="454"/>
      <c r="E34" s="454"/>
    </row>
    <row r="35" spans="2:5" ht="28.5" customHeight="1" thickBot="1">
      <c r="B35" s="455"/>
      <c r="C35" s="455"/>
      <c r="D35" s="455"/>
      <c r="E35" s="455"/>
    </row>
    <row r="36" spans="2:5" ht="15.75">
      <c r="B36" s="435" t="s">
        <v>24</v>
      </c>
      <c r="C36" s="446" t="s">
        <v>25</v>
      </c>
      <c r="D36" s="448" t="s">
        <v>26</v>
      </c>
      <c r="E36" s="449"/>
    </row>
    <row r="37" spans="2:5" ht="16.5" thickBot="1">
      <c r="B37" s="436"/>
      <c r="C37" s="447"/>
      <c r="D37" s="441">
        <v>18</v>
      </c>
      <c r="E37" s="450"/>
    </row>
    <row r="38" spans="2:5" ht="16.5" thickBot="1">
      <c r="B38" s="33">
        <v>1</v>
      </c>
      <c r="C38" s="34" t="s">
        <v>27</v>
      </c>
      <c r="D38" s="451">
        <v>1</v>
      </c>
      <c r="E38" s="452"/>
    </row>
    <row r="39" spans="2:5" ht="16.5" thickBot="1">
      <c r="B39" s="33">
        <v>2</v>
      </c>
      <c r="C39" s="34" t="s">
        <v>28</v>
      </c>
      <c r="D39" s="451">
        <v>1</v>
      </c>
      <c r="E39" s="452"/>
    </row>
    <row r="40" spans="2:5" ht="16.5" thickBot="1">
      <c r="B40" s="33">
        <v>3</v>
      </c>
      <c r="C40" s="34" t="s">
        <v>38</v>
      </c>
      <c r="D40" s="451">
        <v>1</v>
      </c>
      <c r="E40" s="452"/>
    </row>
    <row r="41" spans="2:5" ht="16.5" thickBot="1">
      <c r="B41" s="33">
        <v>4</v>
      </c>
      <c r="C41" s="34" t="s">
        <v>67</v>
      </c>
      <c r="D41" s="451">
        <v>1</v>
      </c>
      <c r="E41" s="452"/>
    </row>
    <row r="42" spans="2:5" ht="32.25" thickBot="1">
      <c r="B42" s="33">
        <v>5</v>
      </c>
      <c r="C42" s="34" t="s">
        <v>68</v>
      </c>
      <c r="D42" s="451"/>
      <c r="E42" s="452"/>
    </row>
    <row r="43" spans="2:5" ht="32.25" thickBot="1">
      <c r="B43" s="33">
        <v>6</v>
      </c>
      <c r="C43" s="34" t="s">
        <v>69</v>
      </c>
      <c r="D43" s="451">
        <v>2</v>
      </c>
      <c r="E43" s="452"/>
    </row>
    <row r="44" spans="2:5" ht="32.25" thickBot="1">
      <c r="B44" s="33">
        <v>7</v>
      </c>
      <c r="C44" s="34" t="s">
        <v>29</v>
      </c>
      <c r="D44" s="451">
        <v>1</v>
      </c>
      <c r="E44" s="452"/>
    </row>
    <row r="45" spans="2:5" ht="32.25" thickBot="1">
      <c r="B45" s="33">
        <v>8</v>
      </c>
      <c r="C45" s="34" t="s">
        <v>70</v>
      </c>
      <c r="D45" s="451">
        <v>2</v>
      </c>
      <c r="E45" s="452"/>
    </row>
    <row r="46" spans="2:5" ht="48" thickBot="1">
      <c r="B46" s="33">
        <v>9</v>
      </c>
      <c r="C46" s="34" t="s">
        <v>40</v>
      </c>
      <c r="D46" s="451">
        <v>1</v>
      </c>
      <c r="E46" s="452"/>
    </row>
    <row r="47" spans="2:5" ht="16.5" thickBot="1">
      <c r="B47" s="33">
        <v>10</v>
      </c>
      <c r="C47" s="34" t="s">
        <v>71</v>
      </c>
      <c r="D47" s="451">
        <v>1</v>
      </c>
      <c r="E47" s="452"/>
    </row>
    <row r="48" spans="2:5" ht="48" thickBot="1">
      <c r="B48" s="33">
        <v>11</v>
      </c>
      <c r="C48" s="34" t="s">
        <v>72</v>
      </c>
      <c r="D48" s="451" t="s">
        <v>73</v>
      </c>
      <c r="E48" s="452"/>
    </row>
    <row r="49" spans="2:5" ht="32.25" thickBot="1">
      <c r="B49" s="33">
        <v>12</v>
      </c>
      <c r="C49" s="34" t="s">
        <v>32</v>
      </c>
      <c r="D49" s="451">
        <v>2</v>
      </c>
      <c r="E49" s="452"/>
    </row>
    <row r="50" spans="2:5" ht="16.5" thickBot="1">
      <c r="B50" s="33">
        <v>13</v>
      </c>
      <c r="C50" s="34" t="s">
        <v>50</v>
      </c>
      <c r="D50" s="451">
        <v>7</v>
      </c>
      <c r="E50" s="452"/>
    </row>
    <row r="51" spans="2:5" ht="32.25" thickBot="1">
      <c r="B51" s="33"/>
      <c r="C51" s="34" t="s">
        <v>74</v>
      </c>
      <c r="D51" s="451" t="s">
        <v>75</v>
      </c>
      <c r="E51" s="452"/>
    </row>
    <row r="52" spans="2:5" ht="48" thickBot="1">
      <c r="B52" s="33">
        <v>14</v>
      </c>
      <c r="C52" s="34" t="s">
        <v>43</v>
      </c>
      <c r="D52" s="451">
        <v>6</v>
      </c>
      <c r="E52" s="452"/>
    </row>
    <row r="53" spans="2:5" ht="16.5" thickBot="1">
      <c r="B53" s="33"/>
      <c r="C53" s="34" t="s">
        <v>76</v>
      </c>
      <c r="D53" s="451">
        <v>9</v>
      </c>
      <c r="E53" s="452"/>
    </row>
    <row r="54" spans="2:5" ht="16.5" thickBot="1">
      <c r="B54" s="33"/>
      <c r="C54" s="34" t="s">
        <v>77</v>
      </c>
      <c r="D54" s="451">
        <v>9</v>
      </c>
      <c r="E54" s="452"/>
    </row>
    <row r="55" spans="2:5" ht="16.5" thickBot="1">
      <c r="B55" s="33">
        <v>15</v>
      </c>
      <c r="C55" s="34" t="s">
        <v>78</v>
      </c>
      <c r="D55" s="451">
        <v>8</v>
      </c>
      <c r="E55" s="452"/>
    </row>
    <row r="56" spans="2:5" ht="16.5" thickBot="1">
      <c r="B56" s="33">
        <v>16</v>
      </c>
      <c r="C56" s="34" t="s">
        <v>45</v>
      </c>
      <c r="D56" s="451">
        <v>7</v>
      </c>
      <c r="E56" s="452"/>
    </row>
    <row r="57" spans="2:5" ht="32.25" thickBot="1">
      <c r="B57" s="33">
        <v>17</v>
      </c>
      <c r="C57" s="34" t="s">
        <v>30</v>
      </c>
      <c r="D57" s="451">
        <v>8</v>
      </c>
      <c r="E57" s="452"/>
    </row>
    <row r="58" spans="2:5" ht="32.25" thickBot="1">
      <c r="B58" s="33">
        <v>11</v>
      </c>
      <c r="C58" s="34" t="s">
        <v>48</v>
      </c>
      <c r="D58" s="451">
        <v>8</v>
      </c>
      <c r="E58" s="452"/>
    </row>
    <row r="59" spans="2:5" ht="32.25" thickBot="1">
      <c r="B59" s="33">
        <v>18</v>
      </c>
      <c r="C59" s="34" t="s">
        <v>47</v>
      </c>
      <c r="D59" s="451">
        <v>6</v>
      </c>
      <c r="E59" s="452"/>
    </row>
    <row r="60" spans="2:5" ht="32.25" thickBot="1">
      <c r="B60" s="33">
        <v>19</v>
      </c>
      <c r="C60" s="34" t="s">
        <v>36</v>
      </c>
      <c r="D60" s="451">
        <f>D37*3</f>
        <v>54</v>
      </c>
      <c r="E60" s="452"/>
    </row>
    <row r="61" spans="2:5" ht="16.5" thickBot="1">
      <c r="B61" s="33">
        <v>20</v>
      </c>
      <c r="C61" s="34" t="s">
        <v>35</v>
      </c>
      <c r="D61" s="451">
        <v>15</v>
      </c>
      <c r="E61" s="452"/>
    </row>
    <row r="62" spans="2:5" ht="16.5" thickBot="1">
      <c r="B62" s="33"/>
      <c r="C62" s="34" t="s">
        <v>49</v>
      </c>
      <c r="D62" s="451"/>
      <c r="E62" s="452"/>
    </row>
    <row r="63" spans="2:5" ht="16.5" thickBot="1">
      <c r="B63" s="33">
        <v>21</v>
      </c>
      <c r="C63" s="34" t="s">
        <v>37</v>
      </c>
      <c r="D63" s="425"/>
      <c r="E63" s="425"/>
    </row>
    <row r="64" spans="2:5" ht="15.75">
      <c r="B64" s="36"/>
      <c r="C64" s="37"/>
      <c r="D64" s="38"/>
      <c r="E64" s="38"/>
    </row>
    <row r="65" spans="2:5" ht="47.25" customHeight="1">
      <c r="B65" s="426" t="s">
        <v>89</v>
      </c>
      <c r="C65" s="427"/>
      <c r="D65" s="453"/>
      <c r="E65" s="453"/>
    </row>
    <row r="66" spans="2:5" ht="15">
      <c r="B66" s="427"/>
      <c r="C66" s="427"/>
      <c r="D66" s="453"/>
      <c r="E66" s="453"/>
    </row>
    <row r="67" spans="2:5" ht="15">
      <c r="B67" s="427"/>
      <c r="C67" s="427"/>
      <c r="D67" s="453"/>
      <c r="E67" s="453"/>
    </row>
    <row r="68" ht="15.75" customHeight="1"/>
    <row r="69" spans="1:5" ht="26.25" customHeight="1">
      <c r="A69" s="41"/>
      <c r="B69" s="434" t="s">
        <v>79</v>
      </c>
      <c r="C69" s="445"/>
      <c r="D69" s="445"/>
      <c r="E69" s="445"/>
    </row>
    <row r="70" spans="1:5" ht="15.75">
      <c r="A70" s="41"/>
      <c r="B70" s="454" t="s">
        <v>80</v>
      </c>
      <c r="C70" s="454"/>
      <c r="D70" s="454"/>
      <c r="E70" s="454"/>
    </row>
    <row r="71" spans="1:5" ht="15.75">
      <c r="A71" s="41"/>
      <c r="B71" s="454"/>
      <c r="C71" s="454"/>
      <c r="D71" s="454"/>
      <c r="E71" s="454"/>
    </row>
    <row r="72" spans="1:5" ht="16.5" thickBot="1">
      <c r="A72" s="41"/>
      <c r="B72" s="455"/>
      <c r="C72" s="455"/>
      <c r="D72" s="455"/>
      <c r="E72" s="455"/>
    </row>
    <row r="73" spans="1:5" ht="16.5" thickBot="1">
      <c r="A73" s="41"/>
      <c r="B73" s="435" t="s">
        <v>24</v>
      </c>
      <c r="C73" s="437" t="s">
        <v>25</v>
      </c>
      <c r="D73" s="456" t="s">
        <v>26</v>
      </c>
      <c r="E73" s="457"/>
    </row>
    <row r="74" spans="1:5" ht="16.5" thickBot="1">
      <c r="A74" s="41"/>
      <c r="B74" s="436"/>
      <c r="C74" s="438"/>
      <c r="D74" s="458">
        <v>18</v>
      </c>
      <c r="E74" s="459"/>
    </row>
    <row r="75" spans="1:5" ht="16.5" thickBot="1">
      <c r="A75" s="41"/>
      <c r="B75" s="33">
        <v>1</v>
      </c>
      <c r="C75" s="42" t="s">
        <v>27</v>
      </c>
      <c r="D75" s="460">
        <v>1</v>
      </c>
      <c r="E75" s="461"/>
    </row>
    <row r="76" spans="1:5" ht="16.5" thickBot="1">
      <c r="A76" s="41"/>
      <c r="B76" s="33">
        <v>2</v>
      </c>
      <c r="C76" s="42" t="s">
        <v>28</v>
      </c>
      <c r="D76" s="460">
        <v>1</v>
      </c>
      <c r="E76" s="461"/>
    </row>
    <row r="77" spans="1:5" ht="16.5" thickBot="1">
      <c r="A77" s="41"/>
      <c r="B77" s="33">
        <v>3</v>
      </c>
      <c r="C77" s="42" t="s">
        <v>38</v>
      </c>
      <c r="D77" s="460">
        <v>1</v>
      </c>
      <c r="E77" s="461"/>
    </row>
    <row r="78" spans="1:5" ht="16.5" thickBot="1">
      <c r="A78" s="41"/>
      <c r="B78" s="33">
        <v>4</v>
      </c>
      <c r="C78" s="42" t="s">
        <v>39</v>
      </c>
      <c r="D78" s="460">
        <v>1</v>
      </c>
      <c r="E78" s="461"/>
    </row>
    <row r="79" spans="1:5" ht="32.25" thickBot="1">
      <c r="A79" s="41"/>
      <c r="B79" s="33">
        <v>5</v>
      </c>
      <c r="C79" s="42" t="s">
        <v>81</v>
      </c>
      <c r="D79" s="460">
        <v>1</v>
      </c>
      <c r="E79" s="461"/>
    </row>
    <row r="80" spans="1:5" ht="32.25" thickBot="1">
      <c r="A80" s="41"/>
      <c r="B80" s="33">
        <v>6</v>
      </c>
      <c r="C80" s="42" t="s">
        <v>29</v>
      </c>
      <c r="D80" s="460">
        <v>1</v>
      </c>
      <c r="E80" s="461"/>
    </row>
    <row r="81" spans="1:5" ht="32.25" thickBot="1">
      <c r="A81" s="41"/>
      <c r="B81" s="33">
        <v>7</v>
      </c>
      <c r="C81" s="42" t="s">
        <v>82</v>
      </c>
      <c r="D81" s="460">
        <v>1</v>
      </c>
      <c r="E81" s="461"/>
    </row>
    <row r="82" spans="1:5" ht="48" thickBot="1">
      <c r="A82" s="41"/>
      <c r="B82" s="33">
        <v>8</v>
      </c>
      <c r="C82" s="42" t="s">
        <v>40</v>
      </c>
      <c r="D82" s="460">
        <v>1</v>
      </c>
      <c r="E82" s="461"/>
    </row>
    <row r="83" spans="1:5" ht="16.5" thickBot="1">
      <c r="A83" s="41"/>
      <c r="B83" s="33">
        <v>9</v>
      </c>
      <c r="C83" s="42" t="s">
        <v>83</v>
      </c>
      <c r="D83" s="460"/>
      <c r="E83" s="461"/>
    </row>
    <row r="84" spans="1:5" ht="16.5" thickBot="1">
      <c r="A84" s="41"/>
      <c r="B84" s="33">
        <v>10</v>
      </c>
      <c r="C84" s="42" t="s">
        <v>84</v>
      </c>
      <c r="D84" s="460"/>
      <c r="E84" s="461"/>
    </row>
    <row r="85" spans="1:5" ht="48" thickBot="1">
      <c r="A85" s="41"/>
      <c r="B85" s="33">
        <v>11</v>
      </c>
      <c r="C85" s="42" t="s">
        <v>41</v>
      </c>
      <c r="D85" s="460" t="s">
        <v>42</v>
      </c>
      <c r="E85" s="461"/>
    </row>
    <row r="86" spans="1:5" ht="32.25" thickBot="1">
      <c r="A86" s="41"/>
      <c r="B86" s="33">
        <v>12</v>
      </c>
      <c r="C86" s="42" t="s">
        <v>48</v>
      </c>
      <c r="D86" s="460">
        <v>8</v>
      </c>
      <c r="E86" s="461"/>
    </row>
    <row r="87" spans="1:5" ht="32.25" thickBot="1">
      <c r="A87" s="41"/>
      <c r="B87" s="33">
        <v>13</v>
      </c>
      <c r="C87" s="42" t="s">
        <v>32</v>
      </c>
      <c r="D87" s="460">
        <v>3</v>
      </c>
      <c r="E87" s="461"/>
    </row>
    <row r="88" spans="1:5" ht="16.5" thickBot="1">
      <c r="A88" s="41"/>
      <c r="B88" s="33">
        <v>14</v>
      </c>
      <c r="C88" s="42" t="s">
        <v>50</v>
      </c>
      <c r="D88" s="460">
        <v>7</v>
      </c>
      <c r="E88" s="461"/>
    </row>
    <row r="89" spans="1:5" ht="32.25" thickBot="1">
      <c r="A89" s="41"/>
      <c r="B89" s="33"/>
      <c r="C89" s="42" t="s">
        <v>74</v>
      </c>
      <c r="D89" s="460" t="s">
        <v>75</v>
      </c>
      <c r="E89" s="461"/>
    </row>
    <row r="90" spans="1:5" ht="16.5" thickBot="1">
      <c r="A90" s="41"/>
      <c r="B90" s="33"/>
      <c r="C90" s="42" t="s">
        <v>85</v>
      </c>
      <c r="D90" s="460">
        <v>5</v>
      </c>
      <c r="E90" s="461"/>
    </row>
    <row r="91" spans="1:5" ht="48" thickBot="1">
      <c r="A91" s="41"/>
      <c r="B91" s="33">
        <v>15</v>
      </c>
      <c r="C91" s="42" t="s">
        <v>43</v>
      </c>
      <c r="D91" s="460">
        <v>7</v>
      </c>
      <c r="E91" s="461"/>
    </row>
    <row r="92" spans="1:5" ht="32.25" thickBot="1">
      <c r="A92" s="41"/>
      <c r="B92" s="33"/>
      <c r="C92" s="42" t="s">
        <v>86</v>
      </c>
      <c r="D92" s="460">
        <v>10</v>
      </c>
      <c r="E92" s="461"/>
    </row>
    <row r="93" spans="1:5" ht="48" thickBot="1">
      <c r="A93" s="41"/>
      <c r="B93" s="33">
        <v>16</v>
      </c>
      <c r="C93" s="42" t="s">
        <v>87</v>
      </c>
      <c r="D93" s="460">
        <v>7</v>
      </c>
      <c r="E93" s="461"/>
    </row>
    <row r="94" spans="1:5" ht="32.25" thickBot="1">
      <c r="A94" s="41"/>
      <c r="B94" s="33">
        <v>17</v>
      </c>
      <c r="C94" s="42" t="s">
        <v>30</v>
      </c>
      <c r="D94" s="460">
        <v>7</v>
      </c>
      <c r="E94" s="461"/>
    </row>
    <row r="95" spans="1:5" ht="16.5" thickBot="1">
      <c r="A95" s="41"/>
      <c r="B95" s="33">
        <v>18</v>
      </c>
      <c r="C95" s="42" t="s">
        <v>45</v>
      </c>
      <c r="D95" s="460">
        <v>7</v>
      </c>
      <c r="E95" s="461"/>
    </row>
    <row r="96" spans="1:5" ht="16.5" thickBot="1">
      <c r="A96" s="41"/>
      <c r="B96" s="33"/>
      <c r="C96" s="42" t="s">
        <v>46</v>
      </c>
      <c r="D96" s="460">
        <v>7</v>
      </c>
      <c r="E96" s="461"/>
    </row>
    <row r="97" spans="1:5" ht="32.25" thickBot="1">
      <c r="A97" s="41"/>
      <c r="B97" s="33">
        <v>19</v>
      </c>
      <c r="C97" s="42" t="s">
        <v>47</v>
      </c>
      <c r="D97" s="460">
        <v>7</v>
      </c>
      <c r="E97" s="461"/>
    </row>
    <row r="98" spans="1:5" ht="32.25" thickBot="1">
      <c r="A98" s="41"/>
      <c r="B98" s="33">
        <v>20</v>
      </c>
      <c r="C98" s="42" t="s">
        <v>36</v>
      </c>
      <c r="D98" s="460">
        <f>D74*3</f>
        <v>54</v>
      </c>
      <c r="E98" s="461"/>
    </row>
    <row r="99" spans="1:5" ht="16.5" thickBot="1">
      <c r="A99" s="41"/>
      <c r="B99" s="33">
        <v>21</v>
      </c>
      <c r="C99" s="42" t="s">
        <v>35</v>
      </c>
      <c r="D99" s="451">
        <v>18</v>
      </c>
      <c r="E99" s="452"/>
    </row>
    <row r="100" spans="1:5" ht="61.5" customHeight="1">
      <c r="A100" s="41"/>
      <c r="B100" s="43">
        <v>22</v>
      </c>
      <c r="C100" s="44" t="s">
        <v>37</v>
      </c>
      <c r="D100" s="463"/>
      <c r="E100" s="464"/>
    </row>
    <row r="101" spans="1:5" ht="15.75">
      <c r="A101" s="41"/>
      <c r="B101" s="462" t="s">
        <v>88</v>
      </c>
      <c r="C101" s="462"/>
      <c r="D101" s="462"/>
      <c r="E101" s="462"/>
    </row>
    <row r="102" spans="1:5" ht="15.75">
      <c r="A102" s="41"/>
      <c r="B102" s="462"/>
      <c r="C102" s="462"/>
      <c r="D102" s="462"/>
      <c r="E102" s="462"/>
    </row>
    <row r="104" spans="2:11" ht="37.5" customHeight="1">
      <c r="B104" s="478" t="s">
        <v>91</v>
      </c>
      <c r="C104" s="478"/>
      <c r="D104" s="478"/>
      <c r="E104" s="478"/>
      <c r="F104" s="40"/>
      <c r="G104" s="40"/>
      <c r="H104" s="40"/>
      <c r="I104" s="40"/>
      <c r="J104" s="40"/>
      <c r="K104" s="40"/>
    </row>
    <row r="105" spans="2:11" ht="15.75">
      <c r="B105" s="454" t="s">
        <v>92</v>
      </c>
      <c r="C105" s="454"/>
      <c r="D105" s="454"/>
      <c r="E105" s="454"/>
      <c r="F105" s="40"/>
      <c r="G105" s="40"/>
      <c r="H105" s="40"/>
      <c r="I105" s="40"/>
      <c r="J105" s="40"/>
      <c r="K105" s="40"/>
    </row>
    <row r="106" spans="2:11" ht="42" customHeight="1" thickBot="1">
      <c r="B106" s="455"/>
      <c r="C106" s="455"/>
      <c r="D106" s="455"/>
      <c r="E106" s="455"/>
      <c r="F106" s="40"/>
      <c r="G106" s="40"/>
      <c r="H106" s="40"/>
      <c r="I106" s="40"/>
      <c r="J106" s="40"/>
      <c r="K106" s="40"/>
    </row>
    <row r="107" spans="2:5" ht="16.5" thickBot="1">
      <c r="B107" s="465" t="s">
        <v>24</v>
      </c>
      <c r="C107" s="467" t="s">
        <v>25</v>
      </c>
      <c r="D107" s="456" t="s">
        <v>26</v>
      </c>
      <c r="E107" s="468"/>
    </row>
    <row r="108" spans="2:5" ht="16.5" thickBot="1">
      <c r="B108" s="466"/>
      <c r="C108" s="438"/>
      <c r="D108" s="458">
        <v>18</v>
      </c>
      <c r="E108" s="469"/>
    </row>
    <row r="109" spans="2:5" ht="32.25" thickBot="1">
      <c r="B109" s="47">
        <v>1</v>
      </c>
      <c r="C109" s="48" t="s">
        <v>27</v>
      </c>
      <c r="D109" s="460">
        <v>1</v>
      </c>
      <c r="E109" s="470"/>
    </row>
    <row r="110" spans="2:5" ht="32.25" thickBot="1">
      <c r="B110" s="47">
        <v>2</v>
      </c>
      <c r="C110" s="48" t="s">
        <v>28</v>
      </c>
      <c r="D110" s="460">
        <v>1</v>
      </c>
      <c r="E110" s="470"/>
    </row>
    <row r="111" spans="2:5" ht="32.25" thickBot="1">
      <c r="B111" s="47">
        <v>3</v>
      </c>
      <c r="C111" s="48" t="s">
        <v>93</v>
      </c>
      <c r="D111" s="460">
        <v>1</v>
      </c>
      <c r="E111" s="470"/>
    </row>
    <row r="112" spans="2:5" ht="32.25" thickBot="1">
      <c r="B112" s="47">
        <v>4</v>
      </c>
      <c r="C112" s="48" t="s">
        <v>94</v>
      </c>
      <c r="D112" s="460"/>
      <c r="E112" s="470"/>
    </row>
    <row r="113" spans="2:5" ht="32.25" thickBot="1">
      <c r="B113" s="47">
        <v>5</v>
      </c>
      <c r="C113" s="48" t="s">
        <v>38</v>
      </c>
      <c r="D113" s="460">
        <v>1</v>
      </c>
      <c r="E113" s="470"/>
    </row>
    <row r="114" spans="2:5" ht="32.25" thickBot="1">
      <c r="B114" s="47">
        <v>6</v>
      </c>
      <c r="C114" s="48" t="s">
        <v>81</v>
      </c>
      <c r="D114" s="460">
        <v>1</v>
      </c>
      <c r="E114" s="470"/>
    </row>
    <row r="115" spans="2:5" ht="32.25" thickBot="1">
      <c r="B115" s="47">
        <v>7</v>
      </c>
      <c r="C115" s="48" t="s">
        <v>29</v>
      </c>
      <c r="D115" s="460">
        <v>1</v>
      </c>
      <c r="E115" s="470"/>
    </row>
    <row r="116" spans="2:5" ht="16.5" thickBot="1">
      <c r="B116" s="47">
        <v>8</v>
      </c>
      <c r="C116" s="48" t="s">
        <v>95</v>
      </c>
      <c r="D116" s="460">
        <v>1</v>
      </c>
      <c r="E116" s="470"/>
    </row>
    <row r="117" spans="2:5" ht="32.25" thickBot="1">
      <c r="B117" s="47">
        <v>9</v>
      </c>
      <c r="C117" s="48" t="s">
        <v>96</v>
      </c>
      <c r="D117" s="460">
        <v>1</v>
      </c>
      <c r="E117" s="470"/>
    </row>
    <row r="118" spans="2:5" ht="16.5" thickBot="1">
      <c r="B118" s="47">
        <v>10</v>
      </c>
      <c r="C118" s="48" t="s">
        <v>97</v>
      </c>
      <c r="D118" s="460">
        <v>1</v>
      </c>
      <c r="E118" s="470"/>
    </row>
    <row r="119" spans="2:5" ht="48" thickBot="1">
      <c r="B119" s="47">
        <v>11</v>
      </c>
      <c r="C119" s="48" t="s">
        <v>98</v>
      </c>
      <c r="D119" s="460">
        <v>1</v>
      </c>
      <c r="E119" s="470"/>
    </row>
    <row r="120" spans="2:5" ht="32.25" thickBot="1">
      <c r="B120" s="47">
        <v>12</v>
      </c>
      <c r="C120" s="48" t="s">
        <v>84</v>
      </c>
      <c r="D120" s="460"/>
      <c r="E120" s="470"/>
    </row>
    <row r="121" spans="2:5" ht="63.75" thickBot="1">
      <c r="B121" s="47">
        <v>13</v>
      </c>
      <c r="C121" s="48" t="s">
        <v>99</v>
      </c>
      <c r="D121" s="460" t="s">
        <v>42</v>
      </c>
      <c r="E121" s="470"/>
    </row>
    <row r="122" spans="2:5" ht="48" thickBot="1">
      <c r="B122" s="47">
        <v>14</v>
      </c>
      <c r="C122" s="48" t="s">
        <v>100</v>
      </c>
      <c r="D122" s="460">
        <v>3</v>
      </c>
      <c r="E122" s="470"/>
    </row>
    <row r="123" spans="2:5" ht="48" thickBot="1">
      <c r="B123" s="47">
        <v>15</v>
      </c>
      <c r="C123" s="48" t="s">
        <v>101</v>
      </c>
      <c r="D123" s="460">
        <v>3</v>
      </c>
      <c r="E123" s="470"/>
    </row>
    <row r="124" spans="2:5" ht="32.25" thickBot="1">
      <c r="B124" s="47">
        <v>16</v>
      </c>
      <c r="C124" s="48" t="s">
        <v>102</v>
      </c>
      <c r="D124" s="460">
        <v>7</v>
      </c>
      <c r="E124" s="470"/>
    </row>
    <row r="125" spans="2:5" ht="16.5" thickBot="1">
      <c r="B125" s="47"/>
      <c r="C125" s="48" t="s">
        <v>103</v>
      </c>
      <c r="D125" s="460">
        <v>9</v>
      </c>
      <c r="E125" s="470"/>
    </row>
    <row r="126" spans="2:5" ht="48" thickBot="1">
      <c r="B126" s="47">
        <v>17</v>
      </c>
      <c r="C126" s="48" t="s">
        <v>87</v>
      </c>
      <c r="D126" s="460">
        <v>6</v>
      </c>
      <c r="E126" s="470"/>
    </row>
    <row r="127" spans="2:5" ht="16.5" thickBot="1">
      <c r="B127" s="47"/>
      <c r="C127" s="48" t="s">
        <v>104</v>
      </c>
      <c r="D127" s="460">
        <v>9</v>
      </c>
      <c r="E127" s="470"/>
    </row>
    <row r="128" spans="2:5" ht="16.5" thickBot="1">
      <c r="B128" s="47">
        <v>18</v>
      </c>
      <c r="C128" s="48" t="s">
        <v>105</v>
      </c>
      <c r="D128" s="460">
        <v>4</v>
      </c>
      <c r="E128" s="470"/>
    </row>
    <row r="129" spans="2:5" ht="32.25" thickBot="1">
      <c r="B129" s="47">
        <v>19</v>
      </c>
      <c r="C129" s="48" t="s">
        <v>106</v>
      </c>
      <c r="D129" s="460">
        <v>4</v>
      </c>
      <c r="E129" s="470"/>
    </row>
    <row r="130" spans="2:5" ht="32.25" thickBot="1">
      <c r="B130" s="47">
        <v>20</v>
      </c>
      <c r="C130" s="48" t="s">
        <v>48</v>
      </c>
      <c r="D130" s="460">
        <v>8</v>
      </c>
      <c r="E130" s="470"/>
    </row>
    <row r="131" spans="2:5" ht="32.25" thickBot="1">
      <c r="B131" s="47">
        <v>21</v>
      </c>
      <c r="C131" s="48" t="s">
        <v>107</v>
      </c>
      <c r="D131" s="460">
        <v>4</v>
      </c>
      <c r="E131" s="470"/>
    </row>
    <row r="132" spans="2:5" ht="16.5" thickBot="1">
      <c r="B132" s="47">
        <v>22</v>
      </c>
      <c r="C132" s="48" t="s">
        <v>35</v>
      </c>
      <c r="D132" s="460">
        <f>D108-3</f>
        <v>15</v>
      </c>
      <c r="E132" s="470"/>
    </row>
    <row r="133" spans="2:5" ht="48" thickBot="1">
      <c r="B133" s="47">
        <v>23</v>
      </c>
      <c r="C133" s="48" t="s">
        <v>36</v>
      </c>
      <c r="D133" s="460">
        <f>D108*3</f>
        <v>54</v>
      </c>
      <c r="E133" s="470"/>
    </row>
    <row r="134" spans="2:5" ht="16.5" thickBot="1">
      <c r="B134" s="49">
        <v>24</v>
      </c>
      <c r="C134" s="50" t="s">
        <v>37</v>
      </c>
      <c r="D134" s="51"/>
      <c r="E134" s="52"/>
    </row>
    <row r="135" spans="2:11" ht="42" customHeight="1">
      <c r="B135" s="45"/>
      <c r="C135" s="46"/>
      <c r="D135" s="45"/>
      <c r="E135" s="45"/>
      <c r="F135" s="41"/>
      <c r="G135" s="41"/>
      <c r="H135" s="41"/>
      <c r="I135" s="41"/>
      <c r="J135" s="41"/>
      <c r="K135" s="41"/>
    </row>
    <row r="136" spans="2:11" ht="15.75">
      <c r="B136" s="477" t="s">
        <v>108</v>
      </c>
      <c r="C136" s="477"/>
      <c r="D136" s="477"/>
      <c r="E136" s="477"/>
      <c r="F136" s="39"/>
      <c r="G136" s="39"/>
      <c r="H136" s="39"/>
      <c r="I136" s="39"/>
      <c r="J136" s="41"/>
      <c r="K136" s="41"/>
    </row>
    <row r="137" spans="2:11" ht="15.75" customHeight="1">
      <c r="B137" s="477"/>
      <c r="C137" s="477"/>
      <c r="D137" s="477"/>
      <c r="E137" s="477"/>
      <c r="F137" s="39"/>
      <c r="G137" s="39"/>
      <c r="H137" s="39"/>
      <c r="I137" s="39"/>
      <c r="J137" s="41"/>
      <c r="K137" s="41"/>
    </row>
    <row r="138" ht="15.75" customHeight="1"/>
    <row r="139" spans="1:8" ht="25.5" customHeight="1">
      <c r="A139" s="41"/>
      <c r="B139" s="479" t="s">
        <v>79</v>
      </c>
      <c r="C139" s="479"/>
      <c r="D139" s="479"/>
      <c r="E139" s="479"/>
      <c r="F139" s="41"/>
      <c r="G139" s="41"/>
      <c r="H139" s="41"/>
    </row>
    <row r="140" spans="1:8" ht="15.75">
      <c r="A140" s="41"/>
      <c r="B140" s="454" t="s">
        <v>127</v>
      </c>
      <c r="C140" s="454"/>
      <c r="D140" s="454"/>
      <c r="E140" s="454"/>
      <c r="F140" s="41"/>
      <c r="G140" s="41"/>
      <c r="H140" s="41"/>
    </row>
    <row r="141" spans="1:8" ht="15.75">
      <c r="A141" s="41"/>
      <c r="B141" s="454"/>
      <c r="C141" s="454"/>
      <c r="D141" s="454"/>
      <c r="E141" s="454"/>
      <c r="F141" s="41"/>
      <c r="G141" s="41"/>
      <c r="H141" s="41"/>
    </row>
    <row r="142" spans="1:8" ht="15.75">
      <c r="A142" s="41"/>
      <c r="B142" s="482"/>
      <c r="C142" s="482"/>
      <c r="D142" s="482"/>
      <c r="E142" s="482"/>
      <c r="F142" s="41"/>
      <c r="G142" s="41"/>
      <c r="H142" s="41"/>
    </row>
    <row r="143" spans="1:8" ht="15.75">
      <c r="A143" s="41"/>
      <c r="B143" s="471" t="s">
        <v>24</v>
      </c>
      <c r="C143" s="471" t="s">
        <v>25</v>
      </c>
      <c r="D143" s="474" t="s">
        <v>26</v>
      </c>
      <c r="E143" s="475"/>
      <c r="F143" s="41"/>
      <c r="G143" s="41"/>
      <c r="H143" s="41"/>
    </row>
    <row r="144" spans="1:8" ht="15.75">
      <c r="A144" s="41"/>
      <c r="B144" s="472"/>
      <c r="C144" s="473"/>
      <c r="D144" s="474" t="s">
        <v>109</v>
      </c>
      <c r="E144" s="476"/>
      <c r="F144" s="41"/>
      <c r="G144" s="41"/>
      <c r="H144" s="41"/>
    </row>
    <row r="145" spans="1:8" ht="31.5">
      <c r="A145" s="41"/>
      <c r="B145" s="53">
        <v>1</v>
      </c>
      <c r="C145" s="54" t="s">
        <v>27</v>
      </c>
      <c r="D145" s="480">
        <v>1</v>
      </c>
      <c r="E145" s="481"/>
      <c r="F145" s="41"/>
      <c r="G145" s="41"/>
      <c r="H145" s="41"/>
    </row>
    <row r="146" spans="1:8" ht="31.5">
      <c r="A146" s="41"/>
      <c r="B146" s="53">
        <v>2</v>
      </c>
      <c r="C146" s="54" t="s">
        <v>126</v>
      </c>
      <c r="D146" s="480">
        <v>1</v>
      </c>
      <c r="E146" s="481"/>
      <c r="F146" s="41"/>
      <c r="G146" s="41"/>
      <c r="H146" s="41"/>
    </row>
    <row r="147" spans="1:8" ht="31.5">
      <c r="A147" s="41"/>
      <c r="B147" s="53">
        <v>3</v>
      </c>
      <c r="C147" s="54" t="s">
        <v>110</v>
      </c>
      <c r="D147" s="480">
        <v>1</v>
      </c>
      <c r="E147" s="481"/>
      <c r="F147" s="41"/>
      <c r="G147" s="41"/>
      <c r="H147" s="41"/>
    </row>
    <row r="148" spans="1:8" ht="31.5">
      <c r="A148" s="41"/>
      <c r="B148" s="53">
        <v>4</v>
      </c>
      <c r="C148" s="54" t="s">
        <v>111</v>
      </c>
      <c r="D148" s="480">
        <v>1</v>
      </c>
      <c r="E148" s="481"/>
      <c r="F148" s="41"/>
      <c r="G148" s="41"/>
      <c r="H148" s="41"/>
    </row>
    <row r="149" spans="1:8" ht="31.5">
      <c r="A149" s="41"/>
      <c r="B149" s="53">
        <v>5</v>
      </c>
      <c r="C149" s="54" t="s">
        <v>39</v>
      </c>
      <c r="D149" s="480">
        <v>1</v>
      </c>
      <c r="E149" s="481"/>
      <c r="F149" s="41"/>
      <c r="G149" s="41"/>
      <c r="H149" s="41"/>
    </row>
    <row r="150" spans="1:8" ht="31.5">
      <c r="A150" s="41"/>
      <c r="B150" s="53">
        <v>6</v>
      </c>
      <c r="C150" s="54" t="s">
        <v>54</v>
      </c>
      <c r="D150" s="480">
        <v>1</v>
      </c>
      <c r="E150" s="481"/>
      <c r="F150" s="41"/>
      <c r="G150" s="41"/>
      <c r="H150" s="41"/>
    </row>
    <row r="151" spans="1:8" ht="15.75">
      <c r="A151" s="41"/>
      <c r="B151" s="53">
        <v>7</v>
      </c>
      <c r="C151" s="54" t="s">
        <v>112</v>
      </c>
      <c r="D151" s="480">
        <v>1</v>
      </c>
      <c r="E151" s="481"/>
      <c r="F151" s="41"/>
      <c r="G151" s="41"/>
      <c r="H151" s="41"/>
    </row>
    <row r="152" spans="1:8" ht="47.25">
      <c r="A152" s="41"/>
      <c r="B152" s="53">
        <v>8</v>
      </c>
      <c r="C152" s="54" t="s">
        <v>113</v>
      </c>
      <c r="D152" s="480">
        <v>7</v>
      </c>
      <c r="E152" s="481"/>
      <c r="F152" s="41"/>
      <c r="G152" s="41"/>
      <c r="H152" s="41"/>
    </row>
    <row r="153" spans="1:8" ht="31.5">
      <c r="A153" s="41"/>
      <c r="B153" s="53">
        <v>9</v>
      </c>
      <c r="C153" s="54" t="s">
        <v>81</v>
      </c>
      <c r="D153" s="480">
        <v>1</v>
      </c>
      <c r="E153" s="481"/>
      <c r="F153" s="41"/>
      <c r="G153" s="41"/>
      <c r="H153" s="41"/>
    </row>
    <row r="154" spans="1:8" ht="15.75">
      <c r="A154" s="41"/>
      <c r="B154" s="53">
        <v>10</v>
      </c>
      <c r="C154" s="54" t="s">
        <v>114</v>
      </c>
      <c r="D154" s="480">
        <v>2</v>
      </c>
      <c r="E154" s="481"/>
      <c r="F154" s="41"/>
      <c r="G154" s="41"/>
      <c r="H154" s="41"/>
    </row>
    <row r="155" spans="1:8" ht="15.75">
      <c r="A155" s="41"/>
      <c r="B155" s="53">
        <v>11</v>
      </c>
      <c r="C155" s="54" t="s">
        <v>44</v>
      </c>
      <c r="D155" s="480">
        <v>8</v>
      </c>
      <c r="E155" s="481"/>
      <c r="F155" s="41"/>
      <c r="G155" s="41"/>
      <c r="H155" s="41"/>
    </row>
    <row r="156" spans="1:8" ht="63">
      <c r="A156" s="41"/>
      <c r="B156" s="53">
        <v>12</v>
      </c>
      <c r="C156" s="54" t="s">
        <v>115</v>
      </c>
      <c r="D156" s="480">
        <v>9</v>
      </c>
      <c r="E156" s="481"/>
      <c r="F156" s="41"/>
      <c r="G156" s="41"/>
      <c r="H156" s="41"/>
    </row>
    <row r="157" spans="1:8" ht="31.5">
      <c r="A157" s="41"/>
      <c r="B157" s="53">
        <v>13</v>
      </c>
      <c r="C157" s="54" t="s">
        <v>116</v>
      </c>
      <c r="D157" s="480" t="s">
        <v>117</v>
      </c>
      <c r="E157" s="481"/>
      <c r="F157" s="41"/>
      <c r="G157" s="41"/>
      <c r="H157" s="41"/>
    </row>
    <row r="158" spans="1:8" ht="31.5">
      <c r="A158" s="41"/>
      <c r="B158" s="53">
        <v>14</v>
      </c>
      <c r="C158" s="54" t="s">
        <v>118</v>
      </c>
      <c r="D158" s="480">
        <v>8</v>
      </c>
      <c r="E158" s="481"/>
      <c r="F158" s="41"/>
      <c r="G158" s="41"/>
      <c r="H158" s="41"/>
    </row>
    <row r="159" spans="1:8" ht="15.75">
      <c r="A159" s="41"/>
      <c r="B159" s="53"/>
      <c r="C159" s="54" t="s">
        <v>119</v>
      </c>
      <c r="D159" s="480">
        <v>9</v>
      </c>
      <c r="E159" s="481"/>
      <c r="F159" s="41"/>
      <c r="G159" s="41"/>
      <c r="H159" s="41"/>
    </row>
    <row r="160" spans="1:8" ht="31.5">
      <c r="A160" s="41"/>
      <c r="B160" s="53"/>
      <c r="C160" s="54" t="s">
        <v>120</v>
      </c>
      <c r="D160" s="480">
        <v>9</v>
      </c>
      <c r="E160" s="481"/>
      <c r="F160" s="41"/>
      <c r="G160" s="41"/>
      <c r="H160" s="41"/>
    </row>
    <row r="161" spans="1:8" ht="15.75">
      <c r="A161" s="41"/>
      <c r="B161" s="53">
        <v>15</v>
      </c>
      <c r="C161" s="54" t="s">
        <v>45</v>
      </c>
      <c r="D161" s="480">
        <v>8</v>
      </c>
      <c r="E161" s="481"/>
      <c r="F161" s="41"/>
      <c r="G161" s="41"/>
      <c r="H161" s="41"/>
    </row>
    <row r="162" spans="1:8" ht="47.25">
      <c r="A162" s="41"/>
      <c r="B162" s="53"/>
      <c r="C162" s="54" t="s">
        <v>121</v>
      </c>
      <c r="D162" s="480">
        <v>16</v>
      </c>
      <c r="E162" s="481"/>
      <c r="F162" s="41"/>
      <c r="G162" s="41"/>
      <c r="H162" s="41"/>
    </row>
    <row r="163" spans="1:8" ht="15.75">
      <c r="A163" s="41"/>
      <c r="B163" s="53">
        <v>16</v>
      </c>
      <c r="C163" s="54" t="s">
        <v>122</v>
      </c>
      <c r="D163" s="480">
        <v>10</v>
      </c>
      <c r="E163" s="481"/>
      <c r="F163" s="41"/>
      <c r="G163" s="41"/>
      <c r="H163" s="41"/>
    </row>
    <row r="164" spans="1:8" ht="15.75">
      <c r="A164" s="41"/>
      <c r="B164" s="53">
        <v>17</v>
      </c>
      <c r="C164" s="54" t="s">
        <v>66</v>
      </c>
      <c r="D164" s="480">
        <v>8</v>
      </c>
      <c r="E164" s="481"/>
      <c r="F164" s="41"/>
      <c r="G164" s="41"/>
      <c r="H164" s="41"/>
    </row>
    <row r="165" spans="1:8" ht="47.25">
      <c r="A165" s="41"/>
      <c r="B165" s="53">
        <v>18</v>
      </c>
      <c r="C165" s="54" t="s">
        <v>123</v>
      </c>
      <c r="D165" s="480">
        <v>54</v>
      </c>
      <c r="E165" s="481"/>
      <c r="F165" s="41"/>
      <c r="G165" s="41"/>
      <c r="H165" s="41"/>
    </row>
    <row r="166" spans="1:8" ht="15.75">
      <c r="A166" s="41"/>
      <c r="B166" s="53">
        <v>19</v>
      </c>
      <c r="C166" s="54" t="s">
        <v>124</v>
      </c>
      <c r="D166" s="480">
        <v>15</v>
      </c>
      <c r="E166" s="481"/>
      <c r="F166" s="41"/>
      <c r="G166" s="41"/>
      <c r="H166" s="41"/>
    </row>
    <row r="167" spans="1:8" ht="15.75">
      <c r="A167" s="41"/>
      <c r="B167" s="53">
        <v>20</v>
      </c>
      <c r="C167" s="54" t="s">
        <v>49</v>
      </c>
      <c r="D167" s="480">
        <v>1</v>
      </c>
      <c r="E167" s="481"/>
      <c r="F167" s="41"/>
      <c r="G167" s="41"/>
      <c r="H167" s="41"/>
    </row>
    <row r="168" spans="1:8" ht="31.5">
      <c r="A168" s="41"/>
      <c r="B168" s="53">
        <v>21</v>
      </c>
      <c r="C168" s="55" t="s">
        <v>125</v>
      </c>
      <c r="D168" s="56"/>
      <c r="E168" s="56"/>
      <c r="F168" s="41"/>
      <c r="G168" s="41"/>
      <c r="H168" s="41"/>
    </row>
    <row r="169" spans="1:8" ht="15.75">
      <c r="A169" s="41"/>
      <c r="B169" s="45"/>
      <c r="C169" s="46"/>
      <c r="D169" s="41"/>
      <c r="E169" s="41"/>
      <c r="F169" s="41"/>
      <c r="G169" s="41"/>
      <c r="H169" s="41"/>
    </row>
    <row r="170" spans="1:8" ht="15.75">
      <c r="A170" s="41"/>
      <c r="B170" s="477" t="s">
        <v>108</v>
      </c>
      <c r="C170" s="477"/>
      <c r="D170" s="477"/>
      <c r="E170" s="477"/>
      <c r="F170" s="41"/>
      <c r="G170" s="41"/>
      <c r="H170" s="41"/>
    </row>
    <row r="171" spans="1:8" ht="15.75">
      <c r="A171" s="41"/>
      <c r="B171" s="477"/>
      <c r="C171" s="477"/>
      <c r="D171" s="477"/>
      <c r="E171" s="477"/>
      <c r="F171" s="41"/>
      <c r="G171" s="41"/>
      <c r="H171" s="41"/>
    </row>
    <row r="172" spans="1:8" ht="15.75">
      <c r="A172" s="41"/>
      <c r="B172" s="477"/>
      <c r="C172" s="477"/>
      <c r="D172" s="477"/>
      <c r="E172" s="477"/>
      <c r="F172" s="41"/>
      <c r="G172" s="41"/>
      <c r="H172" s="41"/>
    </row>
    <row r="173" spans="1:8" ht="15.75">
      <c r="A173" s="41"/>
      <c r="B173" s="41"/>
      <c r="C173" s="41"/>
      <c r="D173" s="41"/>
      <c r="E173" s="41"/>
      <c r="F173" s="41"/>
      <c r="G173" s="41"/>
      <c r="H173" s="41"/>
    </row>
    <row r="174" spans="1:8" ht="15.75">
      <c r="A174" s="41"/>
      <c r="B174" s="434" t="s">
        <v>79</v>
      </c>
      <c r="C174" s="434"/>
      <c r="D174" s="434"/>
      <c r="E174" s="434"/>
      <c r="F174" s="63"/>
      <c r="G174" s="63"/>
      <c r="H174" s="41"/>
    </row>
    <row r="175" spans="2:7" ht="33.75" customHeight="1">
      <c r="B175" s="454" t="s">
        <v>128</v>
      </c>
      <c r="C175" s="454"/>
      <c r="D175" s="454"/>
      <c r="E175" s="454"/>
      <c r="F175" s="40"/>
      <c r="G175" s="40"/>
    </row>
    <row r="176" spans="2:7" ht="16.5" thickBot="1">
      <c r="B176" s="454"/>
      <c r="C176" s="454"/>
      <c r="D176" s="454"/>
      <c r="E176" s="454"/>
      <c r="F176" s="39"/>
      <c r="G176" s="39"/>
    </row>
    <row r="177" spans="2:5" ht="15.75">
      <c r="B177" s="483" t="s">
        <v>24</v>
      </c>
      <c r="C177" s="485" t="s">
        <v>25</v>
      </c>
      <c r="D177" s="474" t="s">
        <v>26</v>
      </c>
      <c r="E177" s="475"/>
    </row>
    <row r="178" spans="2:5" ht="15.75">
      <c r="B178" s="484"/>
      <c r="C178" s="486"/>
      <c r="D178" s="487" t="s">
        <v>109</v>
      </c>
      <c r="E178" s="488"/>
    </row>
    <row r="179" spans="2:5" ht="15.75">
      <c r="B179" s="57">
        <v>1</v>
      </c>
      <c r="C179" s="58" t="s">
        <v>27</v>
      </c>
      <c r="D179" s="489">
        <v>1</v>
      </c>
      <c r="E179" s="490"/>
    </row>
    <row r="180" spans="2:5" ht="15.75">
      <c r="B180" s="57">
        <v>2</v>
      </c>
      <c r="C180" s="58" t="s">
        <v>28</v>
      </c>
      <c r="D180" s="489">
        <v>1</v>
      </c>
      <c r="E180" s="490"/>
    </row>
    <row r="181" spans="2:5" ht="31.5">
      <c r="B181" s="57">
        <v>3</v>
      </c>
      <c r="C181" s="58" t="s">
        <v>51</v>
      </c>
      <c r="D181" s="489">
        <v>1</v>
      </c>
      <c r="E181" s="490"/>
    </row>
    <row r="182" spans="2:5" ht="15.75">
      <c r="B182" s="57">
        <v>4</v>
      </c>
      <c r="C182" s="58" t="s">
        <v>39</v>
      </c>
      <c r="D182" s="489">
        <v>2</v>
      </c>
      <c r="E182" s="490"/>
    </row>
    <row r="183" spans="2:5" ht="31.5">
      <c r="B183" s="57">
        <v>5</v>
      </c>
      <c r="C183" s="58" t="s">
        <v>81</v>
      </c>
      <c r="D183" s="489">
        <v>1</v>
      </c>
      <c r="E183" s="490"/>
    </row>
    <row r="184" spans="2:5" ht="15.75">
      <c r="B184" s="57">
        <v>6</v>
      </c>
      <c r="C184" s="59" t="s">
        <v>29</v>
      </c>
      <c r="D184" s="489">
        <v>1</v>
      </c>
      <c r="E184" s="490"/>
    </row>
    <row r="185" spans="2:5" ht="15.75">
      <c r="B185" s="57">
        <v>7</v>
      </c>
      <c r="C185" s="58" t="s">
        <v>129</v>
      </c>
      <c r="D185" s="489">
        <v>1</v>
      </c>
      <c r="E185" s="490"/>
    </row>
    <row r="186" spans="2:5" ht="47.25">
      <c r="B186" s="57">
        <v>8</v>
      </c>
      <c r="C186" s="58" t="s">
        <v>98</v>
      </c>
      <c r="D186" s="489">
        <v>1</v>
      </c>
      <c r="E186" s="490"/>
    </row>
    <row r="187" spans="2:5" ht="15.75">
      <c r="B187" s="57">
        <v>9</v>
      </c>
      <c r="C187" s="58" t="s">
        <v>130</v>
      </c>
      <c r="D187" s="489">
        <v>11</v>
      </c>
      <c r="E187" s="490"/>
    </row>
    <row r="188" spans="2:5" ht="15.75">
      <c r="B188" s="57"/>
      <c r="C188" s="60" t="s">
        <v>33</v>
      </c>
      <c r="D188" s="489">
        <v>11</v>
      </c>
      <c r="E188" s="490"/>
    </row>
    <row r="189" spans="2:5" ht="31.5">
      <c r="B189" s="57">
        <v>10</v>
      </c>
      <c r="C189" s="58" t="s">
        <v>131</v>
      </c>
      <c r="D189" s="489">
        <v>12</v>
      </c>
      <c r="E189" s="490"/>
    </row>
    <row r="190" spans="2:5" ht="31.5">
      <c r="B190" s="57"/>
      <c r="C190" s="58" t="s">
        <v>132</v>
      </c>
      <c r="D190" s="489">
        <v>12</v>
      </c>
      <c r="E190" s="490"/>
    </row>
    <row r="191" spans="2:5" ht="31.5">
      <c r="B191" s="57"/>
      <c r="C191" s="58" t="s">
        <v>133</v>
      </c>
      <c r="D191" s="489">
        <v>10</v>
      </c>
      <c r="E191" s="490"/>
    </row>
    <row r="192" spans="2:5" ht="15.75">
      <c r="B192" s="57">
        <v>11</v>
      </c>
      <c r="C192" s="59" t="s">
        <v>134</v>
      </c>
      <c r="D192" s="489">
        <v>12</v>
      </c>
      <c r="E192" s="490"/>
    </row>
    <row r="193" spans="2:5" ht="47.25">
      <c r="B193" s="57"/>
      <c r="C193" s="60" t="s">
        <v>135</v>
      </c>
      <c r="D193" s="489">
        <v>5</v>
      </c>
      <c r="E193" s="490"/>
    </row>
    <row r="194" spans="2:5" ht="15.75">
      <c r="B194" s="57"/>
      <c r="C194" s="58" t="s">
        <v>136</v>
      </c>
      <c r="D194" s="489">
        <v>4</v>
      </c>
      <c r="E194" s="490"/>
    </row>
    <row r="195" spans="2:5" ht="15.75">
      <c r="B195" s="57">
        <v>12</v>
      </c>
      <c r="C195" s="58" t="s">
        <v>137</v>
      </c>
      <c r="D195" s="489">
        <v>9</v>
      </c>
      <c r="E195" s="490"/>
    </row>
    <row r="196" spans="2:5" ht="31.5">
      <c r="B196" s="57">
        <v>13</v>
      </c>
      <c r="C196" s="58" t="s">
        <v>48</v>
      </c>
      <c r="D196" s="489">
        <v>12</v>
      </c>
      <c r="E196" s="490"/>
    </row>
    <row r="197" spans="2:5" ht="31.5">
      <c r="B197" s="57">
        <v>14</v>
      </c>
      <c r="C197" s="58" t="s">
        <v>138</v>
      </c>
      <c r="D197" s="489">
        <v>12</v>
      </c>
      <c r="E197" s="490"/>
    </row>
    <row r="198" spans="2:5" ht="15.75">
      <c r="B198" s="57">
        <v>15</v>
      </c>
      <c r="C198" s="58" t="s">
        <v>35</v>
      </c>
      <c r="D198" s="494">
        <v>15</v>
      </c>
      <c r="E198" s="495"/>
    </row>
    <row r="199" spans="2:5" ht="31.5">
      <c r="B199" s="57">
        <v>16</v>
      </c>
      <c r="C199" s="58" t="s">
        <v>36</v>
      </c>
      <c r="D199" s="489">
        <v>54</v>
      </c>
      <c r="E199" s="490"/>
    </row>
    <row r="200" spans="2:5" ht="54.75" customHeight="1">
      <c r="B200" s="61"/>
      <c r="C200" s="62" t="s">
        <v>49</v>
      </c>
      <c r="D200" s="489"/>
      <c r="E200" s="490"/>
    </row>
    <row r="201" spans="2:5" ht="15.75">
      <c r="B201" s="61">
        <v>17</v>
      </c>
      <c r="C201" s="62" t="s">
        <v>37</v>
      </c>
      <c r="D201" s="64"/>
      <c r="E201" s="65"/>
    </row>
    <row r="202" spans="2:7" ht="15">
      <c r="B202" s="491" t="s">
        <v>139</v>
      </c>
      <c r="C202" s="492"/>
      <c r="D202" s="492"/>
      <c r="E202" s="493"/>
      <c r="F202" s="493"/>
      <c r="G202" s="493"/>
    </row>
    <row r="203" spans="2:7" ht="15">
      <c r="B203" s="492"/>
      <c r="C203" s="492"/>
      <c r="D203" s="492"/>
      <c r="E203" s="493"/>
      <c r="F203" s="493"/>
      <c r="G203" s="493"/>
    </row>
    <row r="204" spans="2:7" ht="15">
      <c r="B204" s="492"/>
      <c r="C204" s="492"/>
      <c r="D204" s="492"/>
      <c r="E204" s="493"/>
      <c r="F204" s="493"/>
      <c r="G204" s="493"/>
    </row>
    <row r="206" spans="2:5" ht="19.5">
      <c r="B206" s="433" t="s">
        <v>52</v>
      </c>
      <c r="C206" s="433"/>
      <c r="D206" s="433"/>
      <c r="E206" s="433"/>
    </row>
    <row r="207" spans="2:5" ht="15">
      <c r="B207" s="434" t="s">
        <v>143</v>
      </c>
      <c r="C207" s="434"/>
      <c r="D207" s="434"/>
      <c r="E207" s="434"/>
    </row>
    <row r="208" spans="2:5" ht="15.75" thickBot="1">
      <c r="B208" s="434"/>
      <c r="C208" s="434"/>
      <c r="D208" s="434"/>
      <c r="E208" s="434"/>
    </row>
    <row r="209" spans="2:5" ht="15.75">
      <c r="B209" s="435" t="s">
        <v>24</v>
      </c>
      <c r="C209" s="437" t="s">
        <v>25</v>
      </c>
      <c r="D209" s="439" t="s">
        <v>26</v>
      </c>
      <c r="E209" s="440"/>
    </row>
    <row r="210" spans="2:5" ht="16.5" thickBot="1">
      <c r="B210" s="436"/>
      <c r="C210" s="438"/>
      <c r="D210" s="441">
        <v>18</v>
      </c>
      <c r="E210" s="442"/>
    </row>
    <row r="211" spans="2:5" ht="16.5" thickBot="1">
      <c r="B211" s="33">
        <v>1</v>
      </c>
      <c r="C211" s="34" t="s">
        <v>27</v>
      </c>
      <c r="D211" s="431">
        <v>1</v>
      </c>
      <c r="E211" s="432"/>
    </row>
    <row r="212" spans="2:5" ht="16.5" thickBot="1">
      <c r="B212" s="33">
        <v>3</v>
      </c>
      <c r="C212" s="34" t="s">
        <v>144</v>
      </c>
      <c r="D212" s="431">
        <v>1</v>
      </c>
      <c r="E212" s="432"/>
    </row>
    <row r="213" spans="2:5" ht="16.5" thickBot="1">
      <c r="B213" s="33">
        <v>4</v>
      </c>
      <c r="C213" s="34" t="s">
        <v>145</v>
      </c>
      <c r="D213" s="423">
        <v>1</v>
      </c>
      <c r="E213" s="424"/>
    </row>
    <row r="214" spans="2:5" ht="16.5" thickBot="1">
      <c r="B214" s="33">
        <v>5</v>
      </c>
      <c r="C214" s="34" t="s">
        <v>54</v>
      </c>
      <c r="D214" s="423">
        <v>1</v>
      </c>
      <c r="E214" s="424"/>
    </row>
    <row r="215" spans="2:5" ht="32.25" thickBot="1">
      <c r="B215" s="33">
        <v>6</v>
      </c>
      <c r="C215" s="34" t="s">
        <v>81</v>
      </c>
      <c r="D215" s="423">
        <v>1</v>
      </c>
      <c r="E215" s="424"/>
    </row>
    <row r="216" spans="2:5" ht="32.25" thickBot="1">
      <c r="B216" s="33">
        <v>7</v>
      </c>
      <c r="C216" s="34" t="s">
        <v>29</v>
      </c>
      <c r="D216" s="423">
        <v>1</v>
      </c>
      <c r="E216" s="424"/>
    </row>
    <row r="217" spans="2:5" ht="16.5" thickBot="1">
      <c r="B217" s="33">
        <v>8</v>
      </c>
      <c r="C217" s="34" t="s">
        <v>146</v>
      </c>
      <c r="D217" s="423">
        <v>1</v>
      </c>
      <c r="E217" s="424"/>
    </row>
    <row r="218" spans="2:5" ht="16.5" thickBot="1">
      <c r="B218" s="33">
        <v>9</v>
      </c>
      <c r="C218" s="34" t="s">
        <v>147</v>
      </c>
      <c r="D218" s="423">
        <v>1</v>
      </c>
      <c r="E218" s="424"/>
    </row>
    <row r="219" spans="2:5" ht="16.5" thickBot="1">
      <c r="B219" s="33">
        <v>10</v>
      </c>
      <c r="C219" s="34" t="s">
        <v>148</v>
      </c>
      <c r="D219" s="423">
        <v>6</v>
      </c>
      <c r="E219" s="424"/>
    </row>
    <row r="220" spans="2:5" ht="16.5" thickBot="1">
      <c r="B220" s="33"/>
      <c r="C220" s="34" t="s">
        <v>149</v>
      </c>
      <c r="D220" s="423">
        <v>6</v>
      </c>
      <c r="E220" s="424"/>
    </row>
    <row r="221" spans="2:5" ht="32.25" thickBot="1">
      <c r="B221" s="33">
        <v>11</v>
      </c>
      <c r="C221" s="34" t="s">
        <v>150</v>
      </c>
      <c r="D221" s="423">
        <v>8</v>
      </c>
      <c r="E221" s="424"/>
    </row>
    <row r="222" spans="2:5" ht="16.5" thickBot="1">
      <c r="B222" s="33">
        <v>12</v>
      </c>
      <c r="C222" s="34" t="s">
        <v>151</v>
      </c>
      <c r="D222" s="423">
        <v>7</v>
      </c>
      <c r="E222" s="424"/>
    </row>
    <row r="223" spans="2:5" ht="16.5" thickBot="1">
      <c r="B223" s="33"/>
      <c r="C223" s="34" t="s">
        <v>136</v>
      </c>
      <c r="D223" s="423">
        <v>5</v>
      </c>
      <c r="E223" s="424"/>
    </row>
    <row r="224" spans="2:5" ht="32.25" thickBot="1">
      <c r="B224" s="33"/>
      <c r="C224" s="34" t="s">
        <v>152</v>
      </c>
      <c r="D224" s="423">
        <v>8</v>
      </c>
      <c r="E224" s="424"/>
    </row>
    <row r="225" spans="2:5" ht="16.5" thickBot="1">
      <c r="B225" s="33">
        <v>13</v>
      </c>
      <c r="C225" s="34" t="s">
        <v>44</v>
      </c>
      <c r="D225" s="429">
        <v>8</v>
      </c>
      <c r="E225" s="430"/>
    </row>
    <row r="226" spans="2:5" ht="32.25" thickBot="1">
      <c r="B226" s="33">
        <v>14</v>
      </c>
      <c r="C226" s="34" t="s">
        <v>153</v>
      </c>
      <c r="D226" s="429">
        <v>7</v>
      </c>
      <c r="E226" s="430"/>
    </row>
    <row r="227" spans="2:5" ht="48" thickBot="1">
      <c r="B227" s="33">
        <v>15</v>
      </c>
      <c r="C227" s="34" t="s">
        <v>43</v>
      </c>
      <c r="D227" s="423">
        <v>6</v>
      </c>
      <c r="E227" s="424"/>
    </row>
    <row r="228" spans="2:5" ht="16.5" thickBot="1">
      <c r="B228" s="33"/>
      <c r="C228" s="34" t="s">
        <v>154</v>
      </c>
      <c r="D228" s="423">
        <v>9</v>
      </c>
      <c r="E228" s="424"/>
    </row>
    <row r="229" spans="2:5" ht="32.25" thickBot="1">
      <c r="B229" s="33"/>
      <c r="C229" s="34" t="s">
        <v>155</v>
      </c>
      <c r="D229" s="423">
        <v>9</v>
      </c>
      <c r="E229" s="424"/>
    </row>
    <row r="230" spans="2:5" ht="16.5" thickBot="1">
      <c r="B230" s="33">
        <v>16</v>
      </c>
      <c r="C230" s="34" t="s">
        <v>34</v>
      </c>
      <c r="D230" s="423">
        <v>8</v>
      </c>
      <c r="E230" s="424"/>
    </row>
    <row r="231" spans="2:5" ht="32.25" thickBot="1">
      <c r="B231" s="33">
        <v>17</v>
      </c>
      <c r="C231" s="34" t="s">
        <v>141</v>
      </c>
      <c r="D231" s="423">
        <v>54</v>
      </c>
      <c r="E231" s="424"/>
    </row>
    <row r="232" spans="2:5" ht="16.5" thickBot="1">
      <c r="B232" s="33">
        <v>18</v>
      </c>
      <c r="C232" s="34" t="s">
        <v>35</v>
      </c>
      <c r="D232" s="423">
        <v>15</v>
      </c>
      <c r="E232" s="424"/>
    </row>
    <row r="233" spans="2:5" ht="16.5" thickBot="1">
      <c r="B233" s="33">
        <v>19</v>
      </c>
      <c r="C233" s="34" t="s">
        <v>49</v>
      </c>
      <c r="D233" s="423"/>
      <c r="E233" s="424"/>
    </row>
    <row r="234" spans="2:5" ht="16.5" thickBot="1">
      <c r="B234" s="33">
        <v>20</v>
      </c>
      <c r="C234" s="34" t="s">
        <v>37</v>
      </c>
      <c r="D234" s="425"/>
      <c r="E234" s="425"/>
    </row>
    <row r="235" spans="2:5" ht="57.75" customHeight="1">
      <c r="B235" s="36"/>
      <c r="C235" s="37"/>
      <c r="D235" s="38"/>
      <c r="E235" s="38"/>
    </row>
    <row r="236" spans="2:5" ht="15">
      <c r="B236" s="426" t="s">
        <v>90</v>
      </c>
      <c r="C236" s="427"/>
      <c r="D236" s="428"/>
      <c r="E236" s="428"/>
    </row>
    <row r="237" spans="2:5" ht="15">
      <c r="B237" s="427"/>
      <c r="C237" s="427"/>
      <c r="D237" s="428"/>
      <c r="E237" s="428"/>
    </row>
    <row r="239" spans="2:5" ht="19.5">
      <c r="B239" s="433" t="s">
        <v>52</v>
      </c>
      <c r="C239" s="433"/>
      <c r="D239" s="433"/>
      <c r="E239" s="433"/>
    </row>
    <row r="240" spans="2:5" ht="15">
      <c r="B240" s="434" t="s">
        <v>165</v>
      </c>
      <c r="C240" s="434"/>
      <c r="D240" s="434"/>
      <c r="E240" s="434"/>
    </row>
    <row r="241" spans="2:5" ht="15.75" thickBot="1">
      <c r="B241" s="434"/>
      <c r="C241" s="434"/>
      <c r="D241" s="434"/>
      <c r="E241" s="434"/>
    </row>
    <row r="242" spans="2:5" ht="15.75">
      <c r="B242" s="435" t="s">
        <v>24</v>
      </c>
      <c r="C242" s="437" t="s">
        <v>25</v>
      </c>
      <c r="D242" s="439" t="s">
        <v>26</v>
      </c>
      <c r="E242" s="440"/>
    </row>
    <row r="243" spans="2:5" ht="16.5" thickBot="1">
      <c r="B243" s="436"/>
      <c r="C243" s="438"/>
      <c r="D243" s="441">
        <v>18</v>
      </c>
      <c r="E243" s="442"/>
    </row>
    <row r="244" spans="2:5" ht="16.5" thickBot="1">
      <c r="B244" s="33">
        <v>1</v>
      </c>
      <c r="C244" s="34" t="s">
        <v>27</v>
      </c>
      <c r="D244" s="431">
        <v>1</v>
      </c>
      <c r="E244" s="432"/>
    </row>
    <row r="245" spans="2:5" ht="16.5" thickBot="1">
      <c r="B245" s="33">
        <v>2</v>
      </c>
      <c r="C245" s="34" t="s">
        <v>156</v>
      </c>
      <c r="D245" s="423">
        <v>1</v>
      </c>
      <c r="E245" s="424"/>
    </row>
    <row r="246" spans="2:5" ht="16.5" thickBot="1">
      <c r="B246" s="33">
        <v>3</v>
      </c>
      <c r="C246" s="34" t="s">
        <v>94</v>
      </c>
      <c r="D246" s="423">
        <v>1</v>
      </c>
      <c r="E246" s="424"/>
    </row>
    <row r="247" spans="2:5" ht="32.25" thickBot="1">
      <c r="B247" s="33">
        <v>4</v>
      </c>
      <c r="C247" s="34" t="s">
        <v>51</v>
      </c>
      <c r="D247" s="423">
        <v>1</v>
      </c>
      <c r="E247" s="424"/>
    </row>
    <row r="248" spans="2:5" ht="16.5" thickBot="1">
      <c r="B248" s="33">
        <v>5</v>
      </c>
      <c r="C248" s="34" t="s">
        <v>39</v>
      </c>
      <c r="D248" s="423"/>
      <c r="E248" s="424"/>
    </row>
    <row r="249" spans="2:5" ht="32.25" thickBot="1">
      <c r="B249" s="33">
        <v>6</v>
      </c>
      <c r="C249" s="34" t="s">
        <v>81</v>
      </c>
      <c r="D249" s="423">
        <v>1</v>
      </c>
      <c r="E249" s="424"/>
    </row>
    <row r="250" spans="2:5" ht="16.5" thickBot="1">
      <c r="B250" s="33">
        <v>7</v>
      </c>
      <c r="C250" s="34" t="s">
        <v>159</v>
      </c>
      <c r="D250" s="423">
        <v>1</v>
      </c>
      <c r="E250" s="424"/>
    </row>
    <row r="251" spans="2:5" ht="32.25" thickBot="1">
      <c r="B251" s="33">
        <v>8</v>
      </c>
      <c r="C251" s="34" t="s">
        <v>29</v>
      </c>
      <c r="D251" s="423">
        <v>1</v>
      </c>
      <c r="E251" s="424"/>
    </row>
    <row r="252" spans="2:5" ht="16.5" thickBot="1">
      <c r="B252" s="33">
        <v>9</v>
      </c>
      <c r="C252" s="34" t="s">
        <v>157</v>
      </c>
      <c r="D252" s="423">
        <v>1</v>
      </c>
      <c r="E252" s="424"/>
    </row>
    <row r="253" spans="2:5" ht="16.5" thickBot="1">
      <c r="B253" s="33">
        <v>10</v>
      </c>
      <c r="C253" s="34" t="s">
        <v>160</v>
      </c>
      <c r="D253" s="423">
        <v>1</v>
      </c>
      <c r="E253" s="424"/>
    </row>
    <row r="254" spans="2:5" ht="32.25" thickBot="1">
      <c r="B254" s="33">
        <v>11</v>
      </c>
      <c r="C254" s="34" t="s">
        <v>161</v>
      </c>
      <c r="D254" s="423">
        <v>1</v>
      </c>
      <c r="E254" s="424"/>
    </row>
    <row r="255" spans="2:5" ht="32.25" thickBot="1">
      <c r="B255" s="33">
        <v>12</v>
      </c>
      <c r="C255" s="34" t="s">
        <v>162</v>
      </c>
      <c r="D255" s="423">
        <v>8</v>
      </c>
      <c r="E255" s="424"/>
    </row>
    <row r="256" spans="2:5" ht="16.5" thickBot="1">
      <c r="B256" s="33"/>
      <c r="C256" s="34" t="s">
        <v>142</v>
      </c>
      <c r="D256" s="423">
        <v>9</v>
      </c>
      <c r="E256" s="424"/>
    </row>
    <row r="257" spans="2:5" ht="48" thickBot="1">
      <c r="B257" s="33">
        <v>13</v>
      </c>
      <c r="C257" s="34" t="s">
        <v>87</v>
      </c>
      <c r="D257" s="423">
        <v>7</v>
      </c>
      <c r="E257" s="424"/>
    </row>
    <row r="258" spans="2:5" ht="32.25" thickBot="1">
      <c r="B258" s="33"/>
      <c r="C258" s="34" t="s">
        <v>152</v>
      </c>
      <c r="D258" s="423">
        <v>8</v>
      </c>
      <c r="E258" s="424"/>
    </row>
    <row r="259" spans="2:5" ht="16.5" thickBot="1">
      <c r="B259" s="33">
        <v>14</v>
      </c>
      <c r="C259" s="34" t="s">
        <v>105</v>
      </c>
      <c r="D259" s="423">
        <v>8</v>
      </c>
      <c r="E259" s="424"/>
    </row>
    <row r="260" spans="2:5" ht="32.25" thickBot="1">
      <c r="B260" s="33">
        <v>15</v>
      </c>
      <c r="C260" s="34" t="s">
        <v>30</v>
      </c>
      <c r="D260" s="423">
        <v>8</v>
      </c>
      <c r="E260" s="424"/>
    </row>
    <row r="261" spans="2:5" ht="32.25" thickBot="1">
      <c r="B261" s="33">
        <v>16</v>
      </c>
      <c r="C261" s="34" t="s">
        <v>163</v>
      </c>
      <c r="D261" s="423">
        <v>5</v>
      </c>
      <c r="E261" s="424"/>
    </row>
    <row r="262" spans="2:5" ht="16.5" thickBot="1">
      <c r="B262" s="33">
        <v>17</v>
      </c>
      <c r="C262" s="34" t="s">
        <v>45</v>
      </c>
      <c r="D262" s="423">
        <v>8</v>
      </c>
      <c r="E262" s="424"/>
    </row>
    <row r="263" spans="2:5" ht="16.5" thickBot="1">
      <c r="B263" s="33">
        <v>18</v>
      </c>
      <c r="C263" s="34" t="s">
        <v>164</v>
      </c>
      <c r="D263" s="429">
        <v>8</v>
      </c>
      <c r="E263" s="430"/>
    </row>
    <row r="264" spans="2:5" ht="16.5" thickBot="1">
      <c r="B264" s="33"/>
      <c r="C264" s="34" t="s">
        <v>140</v>
      </c>
      <c r="D264" s="423">
        <v>8</v>
      </c>
      <c r="E264" s="424"/>
    </row>
    <row r="265" spans="2:5" ht="58.5" customHeight="1" thickBot="1">
      <c r="B265" s="33">
        <v>19</v>
      </c>
      <c r="C265" s="34" t="s">
        <v>34</v>
      </c>
      <c r="D265" s="423">
        <v>9</v>
      </c>
      <c r="E265" s="424"/>
    </row>
    <row r="266" spans="2:5" ht="16.5" thickBot="1">
      <c r="B266" s="33">
        <v>20</v>
      </c>
      <c r="C266" s="34" t="s">
        <v>35</v>
      </c>
      <c r="D266" s="423">
        <v>15</v>
      </c>
      <c r="E266" s="424"/>
    </row>
    <row r="267" spans="2:5" ht="32.25" thickBot="1">
      <c r="B267" s="33">
        <v>21</v>
      </c>
      <c r="C267" s="34" t="s">
        <v>141</v>
      </c>
      <c r="D267" s="423">
        <v>54</v>
      </c>
      <c r="E267" s="424"/>
    </row>
    <row r="268" spans="2:5" ht="16.5" thickBot="1">
      <c r="B268" s="33">
        <v>22</v>
      </c>
      <c r="C268" s="34" t="s">
        <v>49</v>
      </c>
      <c r="D268" s="423"/>
      <c r="E268" s="424"/>
    </row>
    <row r="269" spans="2:5" ht="16.5" thickBot="1">
      <c r="B269" s="33">
        <v>23</v>
      </c>
      <c r="C269" s="34" t="s">
        <v>37</v>
      </c>
      <c r="D269" s="425"/>
      <c r="E269" s="425"/>
    </row>
    <row r="270" spans="2:5" ht="15.75">
      <c r="B270" s="36"/>
      <c r="C270" s="37"/>
      <c r="D270" s="38"/>
      <c r="E270" s="38"/>
    </row>
    <row r="271" spans="2:5" ht="15">
      <c r="B271" s="426" t="s">
        <v>90</v>
      </c>
      <c r="C271" s="427"/>
      <c r="D271" s="428"/>
      <c r="E271" s="428"/>
    </row>
    <row r="272" spans="2:5" ht="15">
      <c r="B272" s="427"/>
      <c r="C272" s="427"/>
      <c r="D272" s="428"/>
      <c r="E272" s="428"/>
    </row>
    <row r="274" spans="2:5" ht="19.5">
      <c r="B274" s="433" t="s">
        <v>52</v>
      </c>
      <c r="C274" s="433"/>
      <c r="D274" s="433"/>
      <c r="E274" s="433"/>
    </row>
    <row r="275" spans="2:5" ht="15">
      <c r="B275" s="434" t="s">
        <v>172</v>
      </c>
      <c r="C275" s="434"/>
      <c r="D275" s="434"/>
      <c r="E275" s="434"/>
    </row>
    <row r="276" spans="2:5" ht="15.75" thickBot="1">
      <c r="B276" s="434"/>
      <c r="C276" s="434"/>
      <c r="D276" s="434"/>
      <c r="E276" s="434"/>
    </row>
    <row r="277" spans="2:5" ht="15.75">
      <c r="B277" s="435" t="s">
        <v>24</v>
      </c>
      <c r="C277" s="437" t="s">
        <v>25</v>
      </c>
      <c r="D277" s="439" t="s">
        <v>26</v>
      </c>
      <c r="E277" s="440"/>
    </row>
    <row r="278" spans="2:5" ht="16.5" thickBot="1">
      <c r="B278" s="436"/>
      <c r="C278" s="438"/>
      <c r="D278" s="441">
        <v>18</v>
      </c>
      <c r="E278" s="442"/>
    </row>
    <row r="279" spans="2:5" ht="16.5" thickBot="1">
      <c r="B279" s="33">
        <v>1</v>
      </c>
      <c r="C279" s="34" t="s">
        <v>27</v>
      </c>
      <c r="D279" s="431">
        <v>1</v>
      </c>
      <c r="E279" s="432"/>
    </row>
    <row r="280" spans="2:5" ht="16.5" thickBot="1">
      <c r="B280" s="33">
        <v>2</v>
      </c>
      <c r="C280" s="34" t="s">
        <v>28</v>
      </c>
      <c r="D280" s="423">
        <v>1</v>
      </c>
      <c r="E280" s="424"/>
    </row>
    <row r="281" spans="2:5" ht="32.25" thickBot="1">
      <c r="B281" s="33">
        <v>3</v>
      </c>
      <c r="C281" s="34" t="s">
        <v>166</v>
      </c>
      <c r="D281" s="423">
        <v>1</v>
      </c>
      <c r="E281" s="424"/>
    </row>
    <row r="282" spans="2:5" ht="32.25" thickBot="1">
      <c r="B282" s="33">
        <v>4</v>
      </c>
      <c r="C282" s="34" t="s">
        <v>167</v>
      </c>
      <c r="D282" s="423">
        <v>1</v>
      </c>
      <c r="E282" s="424"/>
    </row>
    <row r="283" spans="2:5" ht="32.25" thickBot="1">
      <c r="B283" s="33">
        <v>5</v>
      </c>
      <c r="C283" s="34" t="s">
        <v>51</v>
      </c>
      <c r="D283" s="423">
        <v>1</v>
      </c>
      <c r="E283" s="424"/>
    </row>
    <row r="284" spans="2:5" ht="32.25" thickBot="1">
      <c r="B284" s="33">
        <v>6</v>
      </c>
      <c r="C284" s="34" t="s">
        <v>29</v>
      </c>
      <c r="D284" s="423">
        <v>1</v>
      </c>
      <c r="E284" s="424"/>
    </row>
    <row r="285" spans="2:5" ht="16.5" thickBot="1">
      <c r="B285" s="33">
        <v>7</v>
      </c>
      <c r="C285" s="34" t="s">
        <v>157</v>
      </c>
      <c r="D285" s="423">
        <v>1</v>
      </c>
      <c r="E285" s="424"/>
    </row>
    <row r="286" spans="2:5" ht="48" thickBot="1">
      <c r="B286" s="33">
        <v>8</v>
      </c>
      <c r="C286" s="34" t="s">
        <v>43</v>
      </c>
      <c r="D286" s="423">
        <v>6</v>
      </c>
      <c r="E286" s="424"/>
    </row>
    <row r="287" spans="2:5" ht="32.25" thickBot="1">
      <c r="B287" s="33"/>
      <c r="C287" s="34" t="s">
        <v>168</v>
      </c>
      <c r="D287" s="423">
        <v>9</v>
      </c>
      <c r="E287" s="424"/>
    </row>
    <row r="288" spans="2:5" ht="16.5" thickBot="1">
      <c r="B288" s="33">
        <v>9</v>
      </c>
      <c r="C288" s="34" t="s">
        <v>45</v>
      </c>
      <c r="D288" s="423">
        <v>9</v>
      </c>
      <c r="E288" s="424"/>
    </row>
    <row r="289" spans="2:5" ht="32.25" thickBot="1">
      <c r="B289" s="33">
        <v>10</v>
      </c>
      <c r="C289" s="34" t="s">
        <v>169</v>
      </c>
      <c r="D289" s="423">
        <v>7</v>
      </c>
      <c r="E289" s="424"/>
    </row>
    <row r="290" spans="2:5" ht="16.5" thickBot="1">
      <c r="B290" s="33">
        <v>11</v>
      </c>
      <c r="C290" s="34" t="s">
        <v>31</v>
      </c>
      <c r="D290" s="423">
        <v>7</v>
      </c>
      <c r="E290" s="424"/>
    </row>
    <row r="291" spans="2:5" ht="16.5" thickBot="1">
      <c r="B291" s="33">
        <v>12</v>
      </c>
      <c r="C291" s="34" t="s">
        <v>170</v>
      </c>
      <c r="D291" s="423">
        <v>8</v>
      </c>
      <c r="E291" s="424"/>
    </row>
    <row r="292" spans="2:5" ht="32.25" thickBot="1">
      <c r="B292" s="33">
        <v>13</v>
      </c>
      <c r="C292" s="34" t="s">
        <v>171</v>
      </c>
      <c r="D292" s="423">
        <v>8</v>
      </c>
      <c r="E292" s="424"/>
    </row>
    <row r="293" spans="2:5" ht="16.5" thickBot="1">
      <c r="B293" s="33">
        <v>14</v>
      </c>
      <c r="C293" s="34" t="s">
        <v>158</v>
      </c>
      <c r="D293" s="423">
        <v>8</v>
      </c>
      <c r="E293" s="424"/>
    </row>
    <row r="294" spans="2:5" ht="16.5" thickBot="1">
      <c r="B294" s="33">
        <v>15</v>
      </c>
      <c r="C294" s="34" t="s">
        <v>44</v>
      </c>
      <c r="D294" s="429">
        <v>10</v>
      </c>
      <c r="E294" s="430"/>
    </row>
    <row r="295" spans="2:5" ht="16.5" thickBot="1">
      <c r="B295" s="33">
        <v>16</v>
      </c>
      <c r="C295" s="34" t="s">
        <v>34</v>
      </c>
      <c r="D295" s="423">
        <v>9</v>
      </c>
      <c r="E295" s="424"/>
    </row>
    <row r="296" spans="2:5" ht="16.5" thickBot="1">
      <c r="B296" s="33">
        <v>17</v>
      </c>
      <c r="C296" s="34" t="s">
        <v>35</v>
      </c>
      <c r="D296" s="423">
        <v>15</v>
      </c>
      <c r="E296" s="424"/>
    </row>
    <row r="297" spans="2:5" ht="32.25" thickBot="1">
      <c r="B297" s="33">
        <v>18</v>
      </c>
      <c r="C297" s="34" t="s">
        <v>141</v>
      </c>
      <c r="D297" s="423">
        <v>54</v>
      </c>
      <c r="E297" s="424"/>
    </row>
    <row r="298" spans="2:5" ht="16.5" thickBot="1">
      <c r="B298" s="33">
        <v>19</v>
      </c>
      <c r="C298" s="34" t="s">
        <v>49</v>
      </c>
      <c r="D298" s="423"/>
      <c r="E298" s="424"/>
    </row>
    <row r="299" spans="2:5" ht="16.5" thickBot="1">
      <c r="B299" s="33">
        <v>20</v>
      </c>
      <c r="C299" s="34" t="s">
        <v>37</v>
      </c>
      <c r="D299" s="425"/>
      <c r="E299" s="425"/>
    </row>
    <row r="300" spans="2:5" ht="15.75">
      <c r="B300" s="36"/>
      <c r="C300" s="37"/>
      <c r="D300" s="38"/>
      <c r="E300" s="38"/>
    </row>
    <row r="301" spans="2:5" ht="15">
      <c r="B301" s="426" t="s">
        <v>90</v>
      </c>
      <c r="C301" s="427"/>
      <c r="D301" s="428"/>
      <c r="E301" s="428"/>
    </row>
    <row r="302" spans="2:5" ht="15">
      <c r="B302" s="427"/>
      <c r="C302" s="427"/>
      <c r="D302" s="428"/>
      <c r="E302" s="428"/>
    </row>
  </sheetData>
  <sheetProtection/>
  <mergeCells count="278">
    <mergeCell ref="B202:G204"/>
    <mergeCell ref="B175:E176"/>
    <mergeCell ref="B174:E174"/>
    <mergeCell ref="D197:E197"/>
    <mergeCell ref="D198:E198"/>
    <mergeCell ref="D199:E199"/>
    <mergeCell ref="D200:E200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B170:E172"/>
    <mergeCell ref="B140:E142"/>
    <mergeCell ref="B177:B178"/>
    <mergeCell ref="C177:C178"/>
    <mergeCell ref="D177:E177"/>
    <mergeCell ref="D178:E178"/>
    <mergeCell ref="D163:E163"/>
    <mergeCell ref="D164:E164"/>
    <mergeCell ref="D165:E165"/>
    <mergeCell ref="D166:E166"/>
    <mergeCell ref="D167:E167"/>
    <mergeCell ref="D157:E157"/>
    <mergeCell ref="D158:E158"/>
    <mergeCell ref="D159:E159"/>
    <mergeCell ref="D160:E160"/>
    <mergeCell ref="D161:E161"/>
    <mergeCell ref="D162:E162"/>
    <mergeCell ref="D151:E151"/>
    <mergeCell ref="D152:E152"/>
    <mergeCell ref="D153:E153"/>
    <mergeCell ref="D154:E154"/>
    <mergeCell ref="D155:E155"/>
    <mergeCell ref="D156:E156"/>
    <mergeCell ref="D145:E145"/>
    <mergeCell ref="D146:E146"/>
    <mergeCell ref="D147:E147"/>
    <mergeCell ref="D148:E148"/>
    <mergeCell ref="D149:E149"/>
    <mergeCell ref="D150:E150"/>
    <mergeCell ref="B143:B144"/>
    <mergeCell ref="C143:C144"/>
    <mergeCell ref="D143:E143"/>
    <mergeCell ref="D144:E144"/>
    <mergeCell ref="B136:E137"/>
    <mergeCell ref="B104:E104"/>
    <mergeCell ref="B105:E106"/>
    <mergeCell ref="B139:E139"/>
    <mergeCell ref="D129:E129"/>
    <mergeCell ref="D130:E130"/>
    <mergeCell ref="D131:E131"/>
    <mergeCell ref="D132:E132"/>
    <mergeCell ref="D133:E133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B107:B108"/>
    <mergeCell ref="C107:C108"/>
    <mergeCell ref="D107:E107"/>
    <mergeCell ref="D108:E108"/>
    <mergeCell ref="D109:E109"/>
    <mergeCell ref="D110:E110"/>
    <mergeCell ref="B101:E102"/>
    <mergeCell ref="B70:E72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B73:B74"/>
    <mergeCell ref="C73:C74"/>
    <mergeCell ref="D73:E73"/>
    <mergeCell ref="D74:E74"/>
    <mergeCell ref="D75:E75"/>
    <mergeCell ref="D76:E76"/>
    <mergeCell ref="B65:E67"/>
    <mergeCell ref="B33:E35"/>
    <mergeCell ref="B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B36:B37"/>
    <mergeCell ref="C36:C37"/>
    <mergeCell ref="D36:E36"/>
    <mergeCell ref="D37:E37"/>
    <mergeCell ref="D38:E38"/>
    <mergeCell ref="D39:E39"/>
    <mergeCell ref="B32:E32"/>
    <mergeCell ref="D24:E24"/>
    <mergeCell ref="D25:E25"/>
    <mergeCell ref="D26:E26"/>
    <mergeCell ref="D27:E27"/>
    <mergeCell ref="B29:E30"/>
    <mergeCell ref="D22:E22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7:E7"/>
    <mergeCell ref="D8:E8"/>
    <mergeCell ref="D9:E9"/>
    <mergeCell ref="D10:E10"/>
    <mergeCell ref="D11:E11"/>
    <mergeCell ref="D21:E21"/>
    <mergeCell ref="D20:E20"/>
    <mergeCell ref="B1:E1"/>
    <mergeCell ref="B4:B5"/>
    <mergeCell ref="C4:C5"/>
    <mergeCell ref="D4:E4"/>
    <mergeCell ref="D5:E5"/>
    <mergeCell ref="D6:E6"/>
    <mergeCell ref="B2:E3"/>
    <mergeCell ref="B206:E206"/>
    <mergeCell ref="B207:E208"/>
    <mergeCell ref="B209:B210"/>
    <mergeCell ref="C209:C210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B236:E237"/>
    <mergeCell ref="B239:E239"/>
    <mergeCell ref="B240:E241"/>
    <mergeCell ref="B242:B243"/>
    <mergeCell ref="C242:C243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B271:E272"/>
    <mergeCell ref="B274:E274"/>
    <mergeCell ref="B275:E276"/>
    <mergeCell ref="B277:B278"/>
    <mergeCell ref="C277:C278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7:E297"/>
    <mergeCell ref="D298:E298"/>
    <mergeCell ref="D299:E299"/>
    <mergeCell ref="B301:E302"/>
    <mergeCell ref="D291:E291"/>
    <mergeCell ref="D292:E292"/>
    <mergeCell ref="D293:E293"/>
    <mergeCell ref="D294:E294"/>
    <mergeCell ref="D295:E295"/>
    <mergeCell ref="D296:E29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9.28125" style="0" bestFit="1" customWidth="1"/>
    <col min="2" max="2" width="22.7109375" style="0" customWidth="1"/>
    <col min="3" max="5" width="11.00390625" style="0" bestFit="1" customWidth="1"/>
    <col min="6" max="6" width="9.28125" style="0" bestFit="1" customWidth="1"/>
    <col min="7" max="7" width="11.00390625" style="0" bestFit="1" customWidth="1"/>
  </cols>
  <sheetData>
    <row r="2" spans="1:7" ht="15">
      <c r="A2" s="496" t="s">
        <v>206</v>
      </c>
      <c r="B2" s="497"/>
      <c r="C2" s="497"/>
      <c r="D2" s="497"/>
      <c r="E2" s="497"/>
      <c r="F2" s="497"/>
      <c r="G2" s="497"/>
    </row>
    <row r="3" spans="1:7" ht="33" customHeight="1">
      <c r="A3" s="454" t="s">
        <v>281</v>
      </c>
      <c r="B3" s="454"/>
      <c r="C3" s="454"/>
      <c r="D3" s="454"/>
      <c r="E3" s="454"/>
      <c r="F3" s="454"/>
      <c r="G3" s="454"/>
    </row>
    <row r="4" spans="1:7" ht="15">
      <c r="A4" s="454" t="s">
        <v>192</v>
      </c>
      <c r="B4" s="454"/>
      <c r="C4" s="454"/>
      <c r="D4" s="454"/>
      <c r="E4" s="454"/>
      <c r="F4" s="454"/>
      <c r="G4" s="454"/>
    </row>
    <row r="5" spans="1:7" ht="27.75" customHeight="1" thickBot="1">
      <c r="A5" s="454"/>
      <c r="B5" s="454"/>
      <c r="C5" s="454"/>
      <c r="D5" s="454"/>
      <c r="E5" s="454"/>
      <c r="F5" s="454"/>
      <c r="G5" s="454"/>
    </row>
    <row r="6" spans="1:7" ht="39" customHeight="1">
      <c r="A6" s="498" t="s">
        <v>24</v>
      </c>
      <c r="B6" s="500" t="s">
        <v>25</v>
      </c>
      <c r="C6" s="91" t="s">
        <v>26</v>
      </c>
      <c r="D6" s="92" t="s">
        <v>26</v>
      </c>
      <c r="E6" s="91" t="s">
        <v>26</v>
      </c>
      <c r="F6" s="93" t="s">
        <v>26</v>
      </c>
      <c r="G6" s="68" t="s">
        <v>26</v>
      </c>
    </row>
    <row r="7" spans="1:7" ht="15.75" thickBot="1">
      <c r="A7" s="499"/>
      <c r="B7" s="501"/>
      <c r="C7" s="97">
        <v>7</v>
      </c>
      <c r="D7" s="98">
        <v>10</v>
      </c>
      <c r="E7" s="99">
        <v>14</v>
      </c>
      <c r="F7" s="102">
        <v>18</v>
      </c>
      <c r="G7" s="69">
        <v>21</v>
      </c>
    </row>
    <row r="8" spans="1:7" ht="32.25" customHeight="1" thickBot="1">
      <c r="A8" s="94">
        <v>1</v>
      </c>
      <c r="B8" s="95" t="s">
        <v>27</v>
      </c>
      <c r="C8" s="96">
        <v>1</v>
      </c>
      <c r="D8" s="96">
        <v>1</v>
      </c>
      <c r="E8" s="96">
        <v>1</v>
      </c>
      <c r="F8" s="96">
        <v>1</v>
      </c>
      <c r="G8" s="96">
        <v>1</v>
      </c>
    </row>
    <row r="9" spans="1:7" ht="26.25" thickBot="1">
      <c r="A9" s="94">
        <v>2</v>
      </c>
      <c r="B9" s="95" t="s">
        <v>28</v>
      </c>
      <c r="C9" s="96"/>
      <c r="D9" s="96">
        <v>1</v>
      </c>
      <c r="E9" s="96">
        <v>1</v>
      </c>
      <c r="F9" s="96">
        <v>1</v>
      </c>
      <c r="G9" s="96">
        <v>2</v>
      </c>
    </row>
    <row r="10" spans="1:7" ht="26.25" thickBot="1">
      <c r="A10" s="94">
        <v>3</v>
      </c>
      <c r="B10" s="95" t="s">
        <v>38</v>
      </c>
      <c r="C10" s="96">
        <v>1</v>
      </c>
      <c r="D10" s="96">
        <v>1</v>
      </c>
      <c r="E10" s="96">
        <v>1</v>
      </c>
      <c r="F10" s="96">
        <v>1</v>
      </c>
      <c r="G10" s="96">
        <v>1</v>
      </c>
    </row>
    <row r="11" spans="1:7" ht="39" thickBot="1">
      <c r="A11" s="94">
        <v>4</v>
      </c>
      <c r="B11" s="95" t="s">
        <v>193</v>
      </c>
      <c r="C11" s="96"/>
      <c r="D11" s="96">
        <v>1</v>
      </c>
      <c r="E11" s="96">
        <v>1</v>
      </c>
      <c r="F11" s="96">
        <v>1</v>
      </c>
      <c r="G11" s="96">
        <v>2</v>
      </c>
    </row>
    <row r="12" spans="1:7" ht="51.75" thickBot="1">
      <c r="A12" s="94">
        <v>5</v>
      </c>
      <c r="B12" s="95" t="s">
        <v>40</v>
      </c>
      <c r="C12" s="96">
        <v>1</v>
      </c>
      <c r="D12" s="96">
        <v>1</v>
      </c>
      <c r="E12" s="96">
        <v>1</v>
      </c>
      <c r="F12" s="96">
        <v>1</v>
      </c>
      <c r="G12" s="96">
        <v>1</v>
      </c>
    </row>
    <row r="13" spans="1:7" ht="39" thickBot="1">
      <c r="A13" s="94">
        <v>6</v>
      </c>
      <c r="B13" s="95" t="s">
        <v>194</v>
      </c>
      <c r="C13" s="96"/>
      <c r="D13" s="96"/>
      <c r="E13" s="96"/>
      <c r="F13" s="96">
        <v>1</v>
      </c>
      <c r="G13" s="96"/>
    </row>
    <row r="14" spans="1:7" ht="26.25" thickBot="1">
      <c r="A14" s="94">
        <v>7</v>
      </c>
      <c r="B14" s="95" t="s">
        <v>84</v>
      </c>
      <c r="C14" s="96"/>
      <c r="D14" s="96"/>
      <c r="E14" s="96"/>
      <c r="F14" s="96">
        <v>1</v>
      </c>
      <c r="G14" s="96"/>
    </row>
    <row r="15" spans="1:7" ht="39" thickBot="1">
      <c r="A15" s="94">
        <v>8</v>
      </c>
      <c r="B15" s="100" t="s">
        <v>195</v>
      </c>
      <c r="C15" s="96"/>
      <c r="D15" s="96"/>
      <c r="E15" s="96"/>
      <c r="F15" s="96">
        <v>1</v>
      </c>
      <c r="G15" s="96"/>
    </row>
    <row r="16" spans="1:7" ht="51.75" thickBot="1">
      <c r="A16" s="94">
        <v>9</v>
      </c>
      <c r="B16" s="95" t="s">
        <v>41</v>
      </c>
      <c r="C16" s="96" t="s">
        <v>42</v>
      </c>
      <c r="D16" s="96" t="s">
        <v>42</v>
      </c>
      <c r="E16" s="96" t="s">
        <v>42</v>
      </c>
      <c r="F16" s="96" t="s">
        <v>42</v>
      </c>
      <c r="G16" s="96" t="s">
        <v>42</v>
      </c>
    </row>
    <row r="17" spans="1:7" ht="26.25" thickBot="1">
      <c r="A17" s="94">
        <v>10</v>
      </c>
      <c r="B17" s="95" t="s">
        <v>196</v>
      </c>
      <c r="C17" s="96">
        <v>4</v>
      </c>
      <c r="D17" s="96">
        <v>6</v>
      </c>
      <c r="E17" s="96">
        <v>8</v>
      </c>
      <c r="F17" s="96">
        <v>6</v>
      </c>
      <c r="G17" s="96">
        <v>10</v>
      </c>
    </row>
    <row r="18" spans="1:7" ht="51.75" thickBot="1">
      <c r="A18" s="94">
        <v>11</v>
      </c>
      <c r="B18" s="95" t="s">
        <v>32</v>
      </c>
      <c r="C18" s="96">
        <v>1</v>
      </c>
      <c r="D18" s="96">
        <v>1</v>
      </c>
      <c r="E18" s="96">
        <v>2</v>
      </c>
      <c r="F18" s="96">
        <v>3</v>
      </c>
      <c r="G18" s="96">
        <v>3</v>
      </c>
    </row>
    <row r="19" spans="1:7" ht="26.25" thickBot="1">
      <c r="A19" s="94">
        <v>12</v>
      </c>
      <c r="B19" s="95" t="s">
        <v>50</v>
      </c>
      <c r="C19" s="96">
        <v>4</v>
      </c>
      <c r="D19" s="96">
        <v>5</v>
      </c>
      <c r="E19" s="96">
        <v>6</v>
      </c>
      <c r="F19" s="96">
        <v>8</v>
      </c>
      <c r="G19" s="96">
        <v>8</v>
      </c>
    </row>
    <row r="20" spans="1:7" ht="39" thickBot="1">
      <c r="A20" s="94"/>
      <c r="B20" s="95" t="s">
        <v>197</v>
      </c>
      <c r="C20" s="96" t="s">
        <v>198</v>
      </c>
      <c r="D20" s="96" t="s">
        <v>199</v>
      </c>
      <c r="E20" s="96" t="s">
        <v>200</v>
      </c>
      <c r="F20" s="96">
        <v>8</v>
      </c>
      <c r="G20" s="96" t="s">
        <v>65</v>
      </c>
    </row>
    <row r="21" spans="1:7" ht="39" thickBot="1">
      <c r="A21" s="94">
        <v>13</v>
      </c>
      <c r="B21" s="95" t="s">
        <v>201</v>
      </c>
      <c r="C21" s="96">
        <v>2</v>
      </c>
      <c r="D21" s="96">
        <v>3</v>
      </c>
      <c r="E21" s="96">
        <v>5</v>
      </c>
      <c r="F21" s="96">
        <v>6</v>
      </c>
      <c r="G21" s="96">
        <v>8</v>
      </c>
    </row>
    <row r="22" spans="1:7" ht="39" thickBot="1">
      <c r="A22" s="94">
        <v>14</v>
      </c>
      <c r="B22" s="100" t="s">
        <v>202</v>
      </c>
      <c r="C22" s="96">
        <v>2</v>
      </c>
      <c r="D22" s="96">
        <v>3</v>
      </c>
      <c r="E22" s="96">
        <v>5</v>
      </c>
      <c r="F22" s="96">
        <v>8</v>
      </c>
      <c r="G22" s="96">
        <v>8</v>
      </c>
    </row>
    <row r="23" spans="1:7" ht="39" thickBot="1">
      <c r="A23" s="94">
        <v>15</v>
      </c>
      <c r="B23" s="95" t="s">
        <v>203</v>
      </c>
      <c r="C23" s="96">
        <v>3</v>
      </c>
      <c r="D23" s="96">
        <v>5</v>
      </c>
      <c r="E23" s="96">
        <v>6</v>
      </c>
      <c r="F23" s="96">
        <v>8</v>
      </c>
      <c r="G23" s="96"/>
    </row>
    <row r="24" spans="1:7" ht="26.25" thickBot="1">
      <c r="A24" s="94">
        <v>16</v>
      </c>
      <c r="B24" s="95" t="s">
        <v>30</v>
      </c>
      <c r="C24" s="96">
        <v>4</v>
      </c>
      <c r="D24" s="96">
        <v>5</v>
      </c>
      <c r="E24" s="96">
        <v>6</v>
      </c>
      <c r="F24" s="96">
        <v>5</v>
      </c>
      <c r="G24" s="96">
        <v>8</v>
      </c>
    </row>
    <row r="25" spans="1:7" ht="39" thickBot="1">
      <c r="A25" s="94">
        <v>17</v>
      </c>
      <c r="B25" s="106" t="s">
        <v>36</v>
      </c>
      <c r="C25" s="103">
        <f>C7*3</f>
        <v>21</v>
      </c>
      <c r="D25" s="101">
        <f>D7*3</f>
        <v>30</v>
      </c>
      <c r="E25" s="101">
        <f>E7*3</f>
        <v>42</v>
      </c>
      <c r="F25" s="101">
        <v>54</v>
      </c>
      <c r="G25" s="101">
        <f>G7*3</f>
        <v>63</v>
      </c>
    </row>
    <row r="26" spans="1:7" ht="15.75" thickBot="1">
      <c r="A26" s="94">
        <v>18</v>
      </c>
      <c r="B26" s="95" t="s">
        <v>35</v>
      </c>
      <c r="C26" s="96"/>
      <c r="D26" s="96"/>
      <c r="E26" s="96"/>
      <c r="F26" s="96">
        <v>15</v>
      </c>
      <c r="G26" s="96"/>
    </row>
    <row r="27" spans="1:7" ht="26.25" thickBot="1">
      <c r="A27" s="94">
        <v>19</v>
      </c>
      <c r="B27" s="95" t="s">
        <v>204</v>
      </c>
      <c r="C27" s="96"/>
      <c r="D27" s="96"/>
      <c r="E27" s="105"/>
      <c r="F27" s="96">
        <v>6</v>
      </c>
      <c r="G27" s="96"/>
    </row>
    <row r="28" spans="1:7" ht="39" thickBot="1">
      <c r="A28" s="94">
        <v>20</v>
      </c>
      <c r="B28" s="107" t="s">
        <v>205</v>
      </c>
      <c r="C28" s="101"/>
      <c r="D28" s="101"/>
      <c r="E28" s="104"/>
      <c r="F28" s="101"/>
      <c r="G28" s="101"/>
    </row>
    <row r="29" spans="1:7" ht="15">
      <c r="A29" s="462" t="s">
        <v>207</v>
      </c>
      <c r="B29" s="462"/>
      <c r="C29" s="462"/>
      <c r="D29" s="462"/>
      <c r="E29" s="462"/>
      <c r="F29" s="462"/>
      <c r="G29" s="462"/>
    </row>
    <row r="30" spans="1:7" ht="107.25" customHeight="1">
      <c r="A30" s="462"/>
      <c r="B30" s="462"/>
      <c r="C30" s="462"/>
      <c r="D30" s="462"/>
      <c r="E30" s="462"/>
      <c r="F30" s="462"/>
      <c r="G30" s="462"/>
    </row>
  </sheetData>
  <sheetProtection/>
  <mergeCells count="6">
    <mergeCell ref="A29:G30"/>
    <mergeCell ref="A3:G3"/>
    <mergeCell ref="A2:G2"/>
    <mergeCell ref="A4:G5"/>
    <mergeCell ref="A6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zoomScale="85" zoomScaleNormal="85" zoomScalePageLayoutView="0" workbookViewId="0" topLeftCell="A13">
      <selection activeCell="L38" sqref="L38:O38"/>
    </sheetView>
  </sheetViews>
  <sheetFormatPr defaultColWidth="9.140625" defaultRowHeight="15"/>
  <cols>
    <col min="1" max="1" width="6.140625" style="144" customWidth="1"/>
    <col min="2" max="2" width="100.00390625" style="144" customWidth="1"/>
    <col min="3" max="3" width="17.28125" style="144" hidden="1" customWidth="1"/>
    <col min="4" max="4" width="11.57421875" style="144" hidden="1" customWidth="1"/>
    <col min="5" max="5" width="13.7109375" style="144" hidden="1" customWidth="1"/>
    <col min="6" max="6" width="11.57421875" style="144" hidden="1" customWidth="1"/>
    <col min="7" max="9" width="13.7109375" style="144" hidden="1" customWidth="1"/>
    <col min="10" max="10" width="11.57421875" style="144" hidden="1" customWidth="1"/>
    <col min="11" max="11" width="13.7109375" style="144" hidden="1" customWidth="1"/>
    <col min="12" max="12" width="11.57421875" style="144" customWidth="1"/>
    <col min="13" max="13" width="16.8515625" style="144" hidden="1" customWidth="1"/>
    <col min="14" max="14" width="13.140625" style="144" hidden="1" customWidth="1"/>
    <col min="15" max="15" width="16.57421875" style="144" customWidth="1"/>
    <col min="16" max="23" width="9.140625" style="144" customWidth="1"/>
    <col min="24" max="24" width="0" style="144" hidden="1" customWidth="1"/>
    <col min="25" max="16384" width="9.140625" style="144" customWidth="1"/>
  </cols>
  <sheetData>
    <row r="1" spans="13:15" ht="23.25">
      <c r="M1" s="147"/>
      <c r="N1" s="146"/>
      <c r="O1" s="145"/>
    </row>
    <row r="2" spans="1:15" ht="24">
      <c r="A2" s="398" t="s">
        <v>240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3" spans="1:15" ht="23.25">
      <c r="A3" s="141"/>
      <c r="B3" s="510" t="s">
        <v>241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142"/>
      <c r="O3" s="142"/>
    </row>
    <row r="4" spans="1:15" ht="21.75" customHeight="1">
      <c r="A4" s="141"/>
      <c r="B4" s="510" t="s">
        <v>242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142"/>
      <c r="O4" s="142"/>
    </row>
    <row r="5" spans="1:15" ht="24" customHeight="1">
      <c r="A5" s="511" t="s">
        <v>295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</row>
    <row r="6" spans="1:15" ht="0.75" customHeight="1">
      <c r="A6" s="512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</row>
    <row r="7" spans="1:15" ht="24.75" thickBot="1">
      <c r="A7" s="400" t="s">
        <v>263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</row>
    <row r="8" spans="1:24" ht="56.25">
      <c r="A8" s="401" t="s">
        <v>24</v>
      </c>
      <c r="B8" s="513" t="s">
        <v>25</v>
      </c>
      <c r="C8" s="415" t="s">
        <v>269</v>
      </c>
      <c r="D8" s="134" t="s">
        <v>26</v>
      </c>
      <c r="E8" s="149" t="s">
        <v>267</v>
      </c>
      <c r="F8" s="134" t="s">
        <v>26</v>
      </c>
      <c r="G8" s="149" t="s">
        <v>267</v>
      </c>
      <c r="H8" s="135" t="s">
        <v>26</v>
      </c>
      <c r="I8" s="195" t="s">
        <v>267</v>
      </c>
      <c r="J8" s="134" t="s">
        <v>26</v>
      </c>
      <c r="K8" s="195" t="s">
        <v>267</v>
      </c>
      <c r="L8" s="515" t="s">
        <v>26</v>
      </c>
      <c r="M8" s="515"/>
      <c r="N8" s="515"/>
      <c r="O8" s="515"/>
      <c r="X8" s="149" t="s">
        <v>267</v>
      </c>
    </row>
    <row r="9" spans="1:24" ht="19.5" thickBot="1">
      <c r="A9" s="402"/>
      <c r="B9" s="514"/>
      <c r="C9" s="416"/>
      <c r="D9" s="269">
        <v>10</v>
      </c>
      <c r="E9" s="198" t="s">
        <v>282</v>
      </c>
      <c r="F9" s="137">
        <v>12</v>
      </c>
      <c r="G9" s="198" t="s">
        <v>282</v>
      </c>
      <c r="H9" s="136">
        <v>13</v>
      </c>
      <c r="I9" s="200" t="s">
        <v>282</v>
      </c>
      <c r="J9" s="137">
        <v>14</v>
      </c>
      <c r="K9" s="200" t="s">
        <v>282</v>
      </c>
      <c r="L9" s="516">
        <v>18</v>
      </c>
      <c r="M9" s="516"/>
      <c r="N9" s="516"/>
      <c r="O9" s="516"/>
      <c r="X9" s="152" t="s">
        <v>268</v>
      </c>
    </row>
    <row r="10" spans="1:24" ht="19.5" thickBot="1">
      <c r="A10" s="270">
        <v>1</v>
      </c>
      <c r="B10" s="140" t="s">
        <v>27</v>
      </c>
      <c r="C10" s="188">
        <v>370</v>
      </c>
      <c r="D10" s="177">
        <v>1</v>
      </c>
      <c r="E10" s="178">
        <f>$C$10*D10</f>
        <v>370</v>
      </c>
      <c r="F10" s="177">
        <v>1</v>
      </c>
      <c r="G10" s="178">
        <f>C10*F10</f>
        <v>370</v>
      </c>
      <c r="H10" s="177">
        <v>1</v>
      </c>
      <c r="I10" s="178">
        <f>C10*H10</f>
        <v>370</v>
      </c>
      <c r="J10" s="177">
        <v>1</v>
      </c>
      <c r="K10" s="178">
        <f>C10*J10</f>
        <v>370</v>
      </c>
      <c r="L10" s="505">
        <v>1</v>
      </c>
      <c r="M10" s="505"/>
      <c r="N10" s="505"/>
      <c r="O10" s="505"/>
      <c r="X10" s="163">
        <f aca="true" t="shared" si="0" ref="X10:X22">C10*N10</f>
        <v>0</v>
      </c>
    </row>
    <row r="11" spans="1:24" ht="19.5" thickBot="1">
      <c r="A11" s="270">
        <v>2</v>
      </c>
      <c r="B11" s="140" t="s">
        <v>28</v>
      </c>
      <c r="C11" s="188">
        <v>270</v>
      </c>
      <c r="D11" s="177">
        <v>1</v>
      </c>
      <c r="E11" s="178">
        <f aca="true" t="shared" si="1" ref="E11:E36">C11*D11</f>
        <v>270</v>
      </c>
      <c r="F11" s="177">
        <v>1</v>
      </c>
      <c r="G11" s="178">
        <f aca="true" t="shared" si="2" ref="G11:G36">C11*F11</f>
        <v>270</v>
      </c>
      <c r="H11" s="177">
        <v>1</v>
      </c>
      <c r="I11" s="178">
        <f aca="true" t="shared" si="3" ref="I11:I36">C11*H11</f>
        <v>270</v>
      </c>
      <c r="J11" s="177">
        <v>1</v>
      </c>
      <c r="K11" s="178">
        <f aca="true" t="shared" si="4" ref="K11:K36">C11*J11</f>
        <v>270</v>
      </c>
      <c r="L11" s="505">
        <v>1</v>
      </c>
      <c r="M11" s="505"/>
      <c r="N11" s="505"/>
      <c r="O11" s="505"/>
      <c r="X11" s="163">
        <f t="shared" si="0"/>
        <v>0</v>
      </c>
    </row>
    <row r="12" spans="1:24" ht="19.5" thickBot="1">
      <c r="A12" s="270">
        <v>3</v>
      </c>
      <c r="B12" s="140" t="s">
        <v>38</v>
      </c>
      <c r="C12" s="188">
        <v>270</v>
      </c>
      <c r="D12" s="177"/>
      <c r="E12" s="178">
        <f t="shared" si="1"/>
        <v>0</v>
      </c>
      <c r="F12" s="177"/>
      <c r="G12" s="178">
        <f t="shared" si="2"/>
        <v>0</v>
      </c>
      <c r="H12" s="177"/>
      <c r="I12" s="178">
        <f t="shared" si="3"/>
        <v>0</v>
      </c>
      <c r="J12" s="177">
        <v>1</v>
      </c>
      <c r="K12" s="178">
        <f t="shared" si="4"/>
        <v>270</v>
      </c>
      <c r="L12" s="505">
        <v>1</v>
      </c>
      <c r="M12" s="505"/>
      <c r="N12" s="505"/>
      <c r="O12" s="505"/>
      <c r="X12" s="163">
        <f t="shared" si="0"/>
        <v>0</v>
      </c>
    </row>
    <row r="13" spans="1:24" ht="19.5" thickBot="1">
      <c r="A13" s="270">
        <v>4</v>
      </c>
      <c r="B13" s="140" t="s">
        <v>243</v>
      </c>
      <c r="C13" s="188">
        <v>800</v>
      </c>
      <c r="D13" s="177">
        <v>1</v>
      </c>
      <c r="E13" s="178">
        <f t="shared" si="1"/>
        <v>800</v>
      </c>
      <c r="F13" s="177">
        <v>1</v>
      </c>
      <c r="G13" s="178">
        <f t="shared" si="2"/>
        <v>800</v>
      </c>
      <c r="H13" s="177">
        <v>1</v>
      </c>
      <c r="I13" s="178">
        <f t="shared" si="3"/>
        <v>800</v>
      </c>
      <c r="J13" s="177">
        <v>1</v>
      </c>
      <c r="K13" s="178">
        <f t="shared" si="4"/>
        <v>800</v>
      </c>
      <c r="L13" s="505">
        <v>2</v>
      </c>
      <c r="M13" s="505"/>
      <c r="N13" s="505"/>
      <c r="O13" s="505"/>
      <c r="X13" s="163">
        <f t="shared" si="0"/>
        <v>0</v>
      </c>
    </row>
    <row r="14" spans="1:24" ht="19.5" thickBot="1">
      <c r="A14" s="270">
        <v>5</v>
      </c>
      <c r="B14" s="140" t="s">
        <v>81</v>
      </c>
      <c r="C14" s="188">
        <v>195</v>
      </c>
      <c r="D14" s="177">
        <v>1</v>
      </c>
      <c r="E14" s="178">
        <f t="shared" si="1"/>
        <v>195</v>
      </c>
      <c r="F14" s="177">
        <v>1</v>
      </c>
      <c r="G14" s="178">
        <f t="shared" si="2"/>
        <v>195</v>
      </c>
      <c r="H14" s="177">
        <v>1</v>
      </c>
      <c r="I14" s="178">
        <f t="shared" si="3"/>
        <v>195</v>
      </c>
      <c r="J14" s="177">
        <v>1</v>
      </c>
      <c r="K14" s="178">
        <f t="shared" si="4"/>
        <v>195</v>
      </c>
      <c r="L14" s="505">
        <v>1</v>
      </c>
      <c r="M14" s="505"/>
      <c r="N14" s="505"/>
      <c r="O14" s="505"/>
      <c r="X14" s="163">
        <f t="shared" si="0"/>
        <v>0</v>
      </c>
    </row>
    <row r="15" spans="1:24" ht="19.5" thickBot="1">
      <c r="A15" s="270">
        <v>6</v>
      </c>
      <c r="B15" s="140" t="s">
        <v>29</v>
      </c>
      <c r="C15" s="188">
        <v>285</v>
      </c>
      <c r="D15" s="177">
        <v>1</v>
      </c>
      <c r="E15" s="178">
        <f t="shared" si="1"/>
        <v>285</v>
      </c>
      <c r="F15" s="177">
        <v>1</v>
      </c>
      <c r="G15" s="178">
        <f t="shared" si="2"/>
        <v>285</v>
      </c>
      <c r="H15" s="177">
        <v>1</v>
      </c>
      <c r="I15" s="178">
        <f t="shared" si="3"/>
        <v>285</v>
      </c>
      <c r="J15" s="177">
        <v>1</v>
      </c>
      <c r="K15" s="178">
        <f t="shared" si="4"/>
        <v>285</v>
      </c>
      <c r="L15" s="505">
        <v>1</v>
      </c>
      <c r="M15" s="505"/>
      <c r="N15" s="505"/>
      <c r="O15" s="505"/>
      <c r="X15" s="163">
        <f t="shared" si="0"/>
        <v>0</v>
      </c>
    </row>
    <row r="16" spans="1:24" ht="19.5" thickBot="1">
      <c r="A16" s="270">
        <v>7</v>
      </c>
      <c r="B16" s="140" t="s">
        <v>40</v>
      </c>
      <c r="C16" s="188">
        <v>290</v>
      </c>
      <c r="D16" s="177">
        <v>1</v>
      </c>
      <c r="E16" s="178">
        <f t="shared" si="1"/>
        <v>290</v>
      </c>
      <c r="F16" s="177">
        <v>1</v>
      </c>
      <c r="G16" s="178">
        <f t="shared" si="2"/>
        <v>290</v>
      </c>
      <c r="H16" s="177">
        <v>1</v>
      </c>
      <c r="I16" s="178">
        <f t="shared" si="3"/>
        <v>290</v>
      </c>
      <c r="J16" s="177">
        <v>1</v>
      </c>
      <c r="K16" s="178">
        <f t="shared" si="4"/>
        <v>290</v>
      </c>
      <c r="L16" s="505">
        <v>1</v>
      </c>
      <c r="M16" s="505"/>
      <c r="N16" s="505"/>
      <c r="O16" s="505"/>
      <c r="X16" s="163">
        <f t="shared" si="0"/>
        <v>0</v>
      </c>
    </row>
    <row r="17" spans="1:24" ht="19.5" thickBot="1">
      <c r="A17" s="270">
        <v>8</v>
      </c>
      <c r="B17" s="140" t="s">
        <v>244</v>
      </c>
      <c r="C17" s="188"/>
      <c r="D17" s="177">
        <f>D9+1</f>
        <v>11</v>
      </c>
      <c r="E17" s="178">
        <f t="shared" si="1"/>
        <v>0</v>
      </c>
      <c r="F17" s="177">
        <f>F9+1</f>
        <v>13</v>
      </c>
      <c r="G17" s="178">
        <f t="shared" si="2"/>
        <v>0</v>
      </c>
      <c r="H17" s="177">
        <f>H9+1</f>
        <v>14</v>
      </c>
      <c r="I17" s="178">
        <f t="shared" si="3"/>
        <v>0</v>
      </c>
      <c r="J17" s="177">
        <f>J9+1</f>
        <v>15</v>
      </c>
      <c r="K17" s="178">
        <f t="shared" si="4"/>
        <v>0</v>
      </c>
      <c r="L17" s="505">
        <v>19</v>
      </c>
      <c r="M17" s="505"/>
      <c r="N17" s="505"/>
      <c r="O17" s="505"/>
      <c r="X17" s="163">
        <f t="shared" si="0"/>
        <v>0</v>
      </c>
    </row>
    <row r="18" spans="1:24" ht="19.5" thickBot="1">
      <c r="A18" s="270">
        <v>9</v>
      </c>
      <c r="B18" s="140" t="s">
        <v>245</v>
      </c>
      <c r="C18" s="188"/>
      <c r="D18" s="177">
        <v>1</v>
      </c>
      <c r="E18" s="178">
        <f t="shared" si="1"/>
        <v>0</v>
      </c>
      <c r="F18" s="177">
        <v>1</v>
      </c>
      <c r="G18" s="178">
        <f t="shared" si="2"/>
        <v>0</v>
      </c>
      <c r="H18" s="177">
        <v>1</v>
      </c>
      <c r="I18" s="178">
        <f t="shared" si="3"/>
        <v>0</v>
      </c>
      <c r="J18" s="177">
        <v>1</v>
      </c>
      <c r="K18" s="178">
        <f t="shared" si="4"/>
        <v>0</v>
      </c>
      <c r="L18" s="505">
        <v>2</v>
      </c>
      <c r="M18" s="505"/>
      <c r="N18" s="505"/>
      <c r="O18" s="505"/>
      <c r="X18" s="163">
        <f t="shared" si="0"/>
        <v>0</v>
      </c>
    </row>
    <row r="19" spans="1:24" ht="19.5" thickBot="1">
      <c r="A19" s="270">
        <v>10</v>
      </c>
      <c r="B19" s="140" t="s">
        <v>246</v>
      </c>
      <c r="C19" s="188"/>
      <c r="D19" s="177">
        <v>1</v>
      </c>
      <c r="E19" s="178">
        <f t="shared" si="1"/>
        <v>0</v>
      </c>
      <c r="F19" s="177">
        <v>1</v>
      </c>
      <c r="G19" s="178">
        <f t="shared" si="2"/>
        <v>0</v>
      </c>
      <c r="H19" s="177">
        <v>1</v>
      </c>
      <c r="I19" s="178">
        <f t="shared" si="3"/>
        <v>0</v>
      </c>
      <c r="J19" s="177">
        <v>1</v>
      </c>
      <c r="K19" s="178">
        <f t="shared" si="4"/>
        <v>0</v>
      </c>
      <c r="L19" s="505">
        <v>1</v>
      </c>
      <c r="M19" s="505"/>
      <c r="N19" s="505"/>
      <c r="O19" s="505"/>
      <c r="X19" s="163">
        <f t="shared" si="0"/>
        <v>0</v>
      </c>
    </row>
    <row r="20" spans="1:24" ht="19.5" thickBot="1">
      <c r="A20" s="270">
        <v>11</v>
      </c>
      <c r="B20" s="140" t="s">
        <v>247</v>
      </c>
      <c r="C20" s="188"/>
      <c r="D20" s="177">
        <v>1</v>
      </c>
      <c r="E20" s="178">
        <f t="shared" si="1"/>
        <v>0</v>
      </c>
      <c r="F20" s="177">
        <v>1</v>
      </c>
      <c r="G20" s="178">
        <f t="shared" si="2"/>
        <v>0</v>
      </c>
      <c r="H20" s="177">
        <v>2</v>
      </c>
      <c r="I20" s="178">
        <f t="shared" si="3"/>
        <v>0</v>
      </c>
      <c r="J20" s="177">
        <v>2</v>
      </c>
      <c r="K20" s="178">
        <f t="shared" si="4"/>
        <v>0</v>
      </c>
      <c r="L20" s="505">
        <v>3</v>
      </c>
      <c r="M20" s="505"/>
      <c r="N20" s="505"/>
      <c r="O20" s="505"/>
      <c r="X20" s="163">
        <f t="shared" si="0"/>
        <v>0</v>
      </c>
    </row>
    <row r="21" spans="1:24" ht="19.5" thickBot="1">
      <c r="A21" s="270">
        <v>12</v>
      </c>
      <c r="B21" s="140" t="s">
        <v>248</v>
      </c>
      <c r="C21" s="188">
        <v>470</v>
      </c>
      <c r="D21" s="177">
        <v>1</v>
      </c>
      <c r="E21" s="178">
        <f t="shared" si="1"/>
        <v>470</v>
      </c>
      <c r="F21" s="177">
        <v>1</v>
      </c>
      <c r="G21" s="178">
        <f t="shared" si="2"/>
        <v>470</v>
      </c>
      <c r="H21" s="177">
        <v>1</v>
      </c>
      <c r="I21" s="178">
        <f t="shared" si="3"/>
        <v>470</v>
      </c>
      <c r="J21" s="177">
        <v>1</v>
      </c>
      <c r="K21" s="178">
        <f t="shared" si="4"/>
        <v>470</v>
      </c>
      <c r="L21" s="505">
        <v>1</v>
      </c>
      <c r="M21" s="505"/>
      <c r="N21" s="505"/>
      <c r="O21" s="505"/>
      <c r="X21" s="163">
        <f t="shared" si="0"/>
        <v>0</v>
      </c>
    </row>
    <row r="22" spans="1:24" ht="19.5" thickBot="1">
      <c r="A22" s="270">
        <v>13</v>
      </c>
      <c r="B22" s="140" t="s">
        <v>249</v>
      </c>
      <c r="C22" s="188">
        <v>680</v>
      </c>
      <c r="D22" s="177">
        <v>1</v>
      </c>
      <c r="E22" s="178">
        <f t="shared" si="1"/>
        <v>680</v>
      </c>
      <c r="F22" s="177">
        <v>1</v>
      </c>
      <c r="G22" s="178">
        <f t="shared" si="2"/>
        <v>680</v>
      </c>
      <c r="H22" s="177">
        <v>1</v>
      </c>
      <c r="I22" s="178">
        <f t="shared" si="3"/>
        <v>680</v>
      </c>
      <c r="J22" s="177">
        <v>1</v>
      </c>
      <c r="K22" s="178">
        <f t="shared" si="4"/>
        <v>680</v>
      </c>
      <c r="L22" s="505">
        <v>1</v>
      </c>
      <c r="M22" s="505"/>
      <c r="N22" s="505"/>
      <c r="O22" s="505"/>
      <c r="X22" s="163">
        <f t="shared" si="0"/>
        <v>0</v>
      </c>
    </row>
    <row r="23" spans="1:24" ht="42" customHeight="1" thickBot="1">
      <c r="A23" s="270">
        <v>14</v>
      </c>
      <c r="B23" s="140" t="s">
        <v>250</v>
      </c>
      <c r="C23" s="208">
        <v>180</v>
      </c>
      <c r="D23" s="177" t="s">
        <v>198</v>
      </c>
      <c r="E23" s="178">
        <f>C23*8</f>
        <v>1440</v>
      </c>
      <c r="F23" s="177" t="s">
        <v>199</v>
      </c>
      <c r="G23" s="178">
        <f>C23*10</f>
        <v>1800</v>
      </c>
      <c r="H23" s="177" t="s">
        <v>200</v>
      </c>
      <c r="I23" s="178">
        <f>C23*12</f>
        <v>2160</v>
      </c>
      <c r="J23" s="177" t="s">
        <v>75</v>
      </c>
      <c r="K23" s="178">
        <f>C23*14</f>
        <v>2520</v>
      </c>
      <c r="L23" s="505" t="s">
        <v>65</v>
      </c>
      <c r="M23" s="505"/>
      <c r="N23" s="505"/>
      <c r="O23" s="505"/>
      <c r="X23" s="163">
        <f>20*C23</f>
        <v>3600</v>
      </c>
    </row>
    <row r="24" spans="1:24" ht="22.5" customHeight="1" thickBot="1">
      <c r="A24" s="270">
        <v>15</v>
      </c>
      <c r="B24" s="140" t="s">
        <v>44</v>
      </c>
      <c r="C24" s="188">
        <v>150</v>
      </c>
      <c r="D24" s="177">
        <v>4</v>
      </c>
      <c r="E24" s="178">
        <f t="shared" si="1"/>
        <v>600</v>
      </c>
      <c r="F24" s="177">
        <v>6</v>
      </c>
      <c r="G24" s="178">
        <f t="shared" si="2"/>
        <v>900</v>
      </c>
      <c r="H24" s="177">
        <v>7</v>
      </c>
      <c r="I24" s="178">
        <f t="shared" si="3"/>
        <v>1050</v>
      </c>
      <c r="J24" s="177">
        <v>7</v>
      </c>
      <c r="K24" s="178">
        <f t="shared" si="4"/>
        <v>1050</v>
      </c>
      <c r="L24" s="505">
        <v>8</v>
      </c>
      <c r="M24" s="505"/>
      <c r="N24" s="505"/>
      <c r="O24" s="505"/>
      <c r="X24" s="163">
        <f aca="true" t="shared" si="5" ref="X24:X36">C24*N24</f>
        <v>0</v>
      </c>
    </row>
    <row r="25" spans="1:24" ht="25.5" customHeight="1" thickBot="1">
      <c r="A25" s="270">
        <v>16</v>
      </c>
      <c r="B25" s="140" t="s">
        <v>251</v>
      </c>
      <c r="C25" s="188">
        <v>85</v>
      </c>
      <c r="D25" s="177">
        <v>4</v>
      </c>
      <c r="E25" s="178">
        <f t="shared" si="1"/>
        <v>340</v>
      </c>
      <c r="F25" s="177">
        <v>6</v>
      </c>
      <c r="G25" s="178">
        <f t="shared" si="2"/>
        <v>510</v>
      </c>
      <c r="H25" s="177">
        <v>6</v>
      </c>
      <c r="I25" s="178">
        <f t="shared" si="3"/>
        <v>510</v>
      </c>
      <c r="J25" s="177">
        <v>6</v>
      </c>
      <c r="K25" s="178">
        <f t="shared" si="4"/>
        <v>510</v>
      </c>
      <c r="L25" s="505">
        <v>10</v>
      </c>
      <c r="M25" s="505"/>
      <c r="N25" s="505"/>
      <c r="O25" s="505"/>
      <c r="X25" s="163">
        <f t="shared" si="5"/>
        <v>0</v>
      </c>
    </row>
    <row r="26" spans="1:24" ht="38.25" thickBot="1">
      <c r="A26" s="270">
        <v>17</v>
      </c>
      <c r="B26" s="140" t="s">
        <v>43</v>
      </c>
      <c r="C26" s="188">
        <v>660</v>
      </c>
      <c r="D26" s="177">
        <v>4</v>
      </c>
      <c r="E26" s="178">
        <f t="shared" si="1"/>
        <v>2640</v>
      </c>
      <c r="F26" s="177">
        <v>5</v>
      </c>
      <c r="G26" s="178">
        <f t="shared" si="2"/>
        <v>3300</v>
      </c>
      <c r="H26" s="177">
        <v>6</v>
      </c>
      <c r="I26" s="178">
        <f t="shared" si="3"/>
        <v>3960</v>
      </c>
      <c r="J26" s="177">
        <v>6</v>
      </c>
      <c r="K26" s="178">
        <f t="shared" si="4"/>
        <v>3960</v>
      </c>
      <c r="L26" s="505">
        <v>7</v>
      </c>
      <c r="M26" s="505"/>
      <c r="N26" s="505"/>
      <c r="O26" s="505"/>
      <c r="X26" s="163">
        <f t="shared" si="5"/>
        <v>0</v>
      </c>
    </row>
    <row r="27" spans="1:24" ht="19.5" thickBot="1">
      <c r="A27" s="270"/>
      <c r="B27" s="140" t="s">
        <v>252</v>
      </c>
      <c r="C27" s="188">
        <v>300</v>
      </c>
      <c r="D27" s="177">
        <v>4</v>
      </c>
      <c r="E27" s="178">
        <f t="shared" si="1"/>
        <v>1200</v>
      </c>
      <c r="F27" s="177">
        <v>6</v>
      </c>
      <c r="G27" s="178">
        <f t="shared" si="2"/>
        <v>1800</v>
      </c>
      <c r="H27" s="177">
        <v>6</v>
      </c>
      <c r="I27" s="178">
        <f t="shared" si="3"/>
        <v>1800</v>
      </c>
      <c r="J27" s="177">
        <v>6</v>
      </c>
      <c r="K27" s="178">
        <f t="shared" si="4"/>
        <v>1800</v>
      </c>
      <c r="L27" s="505">
        <v>8</v>
      </c>
      <c r="M27" s="505"/>
      <c r="N27" s="505"/>
      <c r="O27" s="505"/>
      <c r="X27" s="163">
        <f t="shared" si="5"/>
        <v>0</v>
      </c>
    </row>
    <row r="28" spans="1:24" ht="19.5" thickBot="1">
      <c r="A28" s="270">
        <v>18</v>
      </c>
      <c r="B28" s="140" t="s">
        <v>253</v>
      </c>
      <c r="C28" s="188">
        <v>300</v>
      </c>
      <c r="D28" s="177">
        <v>4</v>
      </c>
      <c r="E28" s="178">
        <f t="shared" si="1"/>
        <v>1200</v>
      </c>
      <c r="F28" s="177">
        <v>5</v>
      </c>
      <c r="G28" s="178">
        <f t="shared" si="2"/>
        <v>1500</v>
      </c>
      <c r="H28" s="177">
        <v>6</v>
      </c>
      <c r="I28" s="178">
        <f t="shared" si="3"/>
        <v>1800</v>
      </c>
      <c r="J28" s="177">
        <v>6</v>
      </c>
      <c r="K28" s="178">
        <f t="shared" si="4"/>
        <v>1800</v>
      </c>
      <c r="L28" s="505">
        <v>6</v>
      </c>
      <c r="M28" s="505"/>
      <c r="N28" s="505"/>
      <c r="O28" s="505"/>
      <c r="X28" s="163">
        <f t="shared" si="5"/>
        <v>0</v>
      </c>
    </row>
    <row r="29" spans="1:24" ht="19.5" thickBot="1">
      <c r="A29" s="270">
        <v>19</v>
      </c>
      <c r="B29" s="140" t="s">
        <v>158</v>
      </c>
      <c r="C29" s="188">
        <v>140</v>
      </c>
      <c r="D29" s="177">
        <v>4</v>
      </c>
      <c r="E29" s="178">
        <f t="shared" si="1"/>
        <v>560</v>
      </c>
      <c r="F29" s="177">
        <v>5</v>
      </c>
      <c r="G29" s="178">
        <f t="shared" si="2"/>
        <v>700</v>
      </c>
      <c r="H29" s="177">
        <v>5</v>
      </c>
      <c r="I29" s="178">
        <f t="shared" si="3"/>
        <v>700</v>
      </c>
      <c r="J29" s="177">
        <v>6</v>
      </c>
      <c r="K29" s="178">
        <f t="shared" si="4"/>
        <v>840</v>
      </c>
      <c r="L29" s="505">
        <v>6</v>
      </c>
      <c r="M29" s="505"/>
      <c r="N29" s="505"/>
      <c r="O29" s="505"/>
      <c r="X29" s="163">
        <f t="shared" si="5"/>
        <v>0</v>
      </c>
    </row>
    <row r="30" spans="1:24" ht="19.5" thickBot="1">
      <c r="A30" s="270">
        <v>20</v>
      </c>
      <c r="B30" s="140" t="s">
        <v>254</v>
      </c>
      <c r="C30" s="188">
        <v>240</v>
      </c>
      <c r="D30" s="177">
        <v>4</v>
      </c>
      <c r="E30" s="178">
        <f t="shared" si="1"/>
        <v>960</v>
      </c>
      <c r="F30" s="177">
        <v>5</v>
      </c>
      <c r="G30" s="178">
        <f t="shared" si="2"/>
        <v>1200</v>
      </c>
      <c r="H30" s="177">
        <v>5</v>
      </c>
      <c r="I30" s="178">
        <f t="shared" si="3"/>
        <v>1200</v>
      </c>
      <c r="J30" s="177">
        <v>5</v>
      </c>
      <c r="K30" s="178">
        <f t="shared" si="4"/>
        <v>1200</v>
      </c>
      <c r="L30" s="505">
        <v>5</v>
      </c>
      <c r="M30" s="505"/>
      <c r="N30" s="505"/>
      <c r="O30" s="505"/>
      <c r="X30" s="163">
        <f t="shared" si="5"/>
        <v>0</v>
      </c>
    </row>
    <row r="31" spans="1:24" ht="25.5" customHeight="1" thickBot="1">
      <c r="A31" s="270">
        <v>21</v>
      </c>
      <c r="B31" s="140" t="s">
        <v>255</v>
      </c>
      <c r="C31" s="188"/>
      <c r="D31" s="177">
        <v>4</v>
      </c>
      <c r="E31" s="178">
        <f t="shared" si="1"/>
        <v>0</v>
      </c>
      <c r="F31" s="177">
        <v>5</v>
      </c>
      <c r="G31" s="178">
        <f t="shared" si="2"/>
        <v>0</v>
      </c>
      <c r="H31" s="177">
        <v>5</v>
      </c>
      <c r="I31" s="178">
        <f t="shared" si="3"/>
        <v>0</v>
      </c>
      <c r="J31" s="177">
        <v>6</v>
      </c>
      <c r="K31" s="178">
        <f t="shared" si="4"/>
        <v>0</v>
      </c>
      <c r="L31" s="505">
        <v>8</v>
      </c>
      <c r="M31" s="505"/>
      <c r="N31" s="505"/>
      <c r="O31" s="505"/>
      <c r="X31" s="163">
        <f t="shared" si="5"/>
        <v>0</v>
      </c>
    </row>
    <row r="32" spans="1:24" ht="20.25" customHeight="1" thickBot="1">
      <c r="A32" s="271">
        <v>22</v>
      </c>
      <c r="B32" s="272" t="s">
        <v>256</v>
      </c>
      <c r="C32" s="273">
        <v>500</v>
      </c>
      <c r="D32" s="274">
        <v>4</v>
      </c>
      <c r="E32" s="275">
        <f t="shared" si="1"/>
        <v>2000</v>
      </c>
      <c r="F32" s="274">
        <v>5</v>
      </c>
      <c r="G32" s="275">
        <f t="shared" si="2"/>
        <v>2500</v>
      </c>
      <c r="H32" s="274">
        <v>5</v>
      </c>
      <c r="I32" s="275">
        <f t="shared" si="3"/>
        <v>2500</v>
      </c>
      <c r="J32" s="274">
        <v>6</v>
      </c>
      <c r="K32" s="276">
        <f t="shared" si="4"/>
        <v>3000</v>
      </c>
      <c r="L32" s="509">
        <v>7</v>
      </c>
      <c r="M32" s="509"/>
      <c r="N32" s="509"/>
      <c r="O32" s="509"/>
      <c r="X32" s="163">
        <f t="shared" si="5"/>
        <v>0</v>
      </c>
    </row>
    <row r="33" spans="1:24" ht="19.5" thickBot="1">
      <c r="A33" s="143">
        <v>23</v>
      </c>
      <c r="B33" s="140" t="s">
        <v>107</v>
      </c>
      <c r="C33" s="277">
        <v>30</v>
      </c>
      <c r="D33" s="138">
        <v>5</v>
      </c>
      <c r="E33" s="163">
        <f t="shared" si="1"/>
        <v>150</v>
      </c>
      <c r="F33" s="138">
        <v>6</v>
      </c>
      <c r="G33" s="163">
        <f t="shared" si="2"/>
        <v>180</v>
      </c>
      <c r="H33" s="138">
        <v>6</v>
      </c>
      <c r="I33" s="163">
        <f t="shared" si="3"/>
        <v>180</v>
      </c>
      <c r="J33" s="138">
        <v>6</v>
      </c>
      <c r="K33" s="278">
        <f t="shared" si="4"/>
        <v>180</v>
      </c>
      <c r="L33" s="505">
        <v>10</v>
      </c>
      <c r="M33" s="505"/>
      <c r="N33" s="505"/>
      <c r="O33" s="505"/>
      <c r="X33" s="163">
        <f t="shared" si="5"/>
        <v>0</v>
      </c>
    </row>
    <row r="34" spans="1:24" ht="19.5" thickBot="1">
      <c r="A34" s="143">
        <v>24</v>
      </c>
      <c r="B34" s="140" t="s">
        <v>178</v>
      </c>
      <c r="C34" s="277">
        <v>55</v>
      </c>
      <c r="D34" s="138">
        <v>5</v>
      </c>
      <c r="E34" s="163">
        <f t="shared" si="1"/>
        <v>275</v>
      </c>
      <c r="F34" s="138">
        <v>6</v>
      </c>
      <c r="G34" s="163">
        <f t="shared" si="2"/>
        <v>330</v>
      </c>
      <c r="H34" s="138">
        <v>6</v>
      </c>
      <c r="I34" s="163">
        <f t="shared" si="3"/>
        <v>330</v>
      </c>
      <c r="J34" s="138">
        <v>6</v>
      </c>
      <c r="K34" s="278">
        <f t="shared" si="4"/>
        <v>330</v>
      </c>
      <c r="L34" s="505">
        <v>10</v>
      </c>
      <c r="M34" s="505"/>
      <c r="N34" s="505"/>
      <c r="O34" s="505"/>
      <c r="X34" s="163">
        <f t="shared" si="5"/>
        <v>0</v>
      </c>
    </row>
    <row r="35" spans="1:24" ht="19.5" thickBot="1">
      <c r="A35" s="143">
        <v>25</v>
      </c>
      <c r="B35" s="140" t="s">
        <v>48</v>
      </c>
      <c r="C35" s="277"/>
      <c r="D35" s="138">
        <v>14</v>
      </c>
      <c r="E35" s="163">
        <f t="shared" si="1"/>
        <v>0</v>
      </c>
      <c r="F35" s="138">
        <v>14</v>
      </c>
      <c r="G35" s="163">
        <f t="shared" si="2"/>
        <v>0</v>
      </c>
      <c r="H35" s="138">
        <v>14</v>
      </c>
      <c r="I35" s="163">
        <f t="shared" si="3"/>
        <v>0</v>
      </c>
      <c r="J35" s="138">
        <v>14</v>
      </c>
      <c r="K35" s="278">
        <f t="shared" si="4"/>
        <v>0</v>
      </c>
      <c r="L35" s="505">
        <v>14</v>
      </c>
      <c r="M35" s="505"/>
      <c r="N35" s="505"/>
      <c r="O35" s="505"/>
      <c r="S35" s="279"/>
      <c r="X35" s="163">
        <f t="shared" si="5"/>
        <v>0</v>
      </c>
    </row>
    <row r="36" spans="1:24" ht="19.5" thickBot="1">
      <c r="A36" s="143">
        <v>26</v>
      </c>
      <c r="B36" s="140" t="s">
        <v>36</v>
      </c>
      <c r="C36" s="277">
        <v>3.8</v>
      </c>
      <c r="D36" s="138">
        <f>D9*3</f>
        <v>30</v>
      </c>
      <c r="E36" s="163">
        <f t="shared" si="1"/>
        <v>114</v>
      </c>
      <c r="F36" s="138">
        <f>F9*3</f>
        <v>36</v>
      </c>
      <c r="G36" s="163">
        <f t="shared" si="2"/>
        <v>136.79999999999998</v>
      </c>
      <c r="H36" s="138">
        <f>H9*3</f>
        <v>39</v>
      </c>
      <c r="I36" s="163">
        <f t="shared" si="3"/>
        <v>148.2</v>
      </c>
      <c r="J36" s="138">
        <f>J9*3</f>
        <v>42</v>
      </c>
      <c r="K36" s="278">
        <f t="shared" si="4"/>
        <v>159.6</v>
      </c>
      <c r="L36" s="505">
        <f>L9*3</f>
        <v>54</v>
      </c>
      <c r="M36" s="505"/>
      <c r="N36" s="505"/>
      <c r="O36" s="505"/>
      <c r="X36" s="163">
        <f t="shared" si="5"/>
        <v>0</v>
      </c>
    </row>
    <row r="37" spans="1:24" ht="19.5" thickBot="1">
      <c r="A37" s="143">
        <v>27</v>
      </c>
      <c r="B37" s="140" t="s">
        <v>35</v>
      </c>
      <c r="C37" s="280"/>
      <c r="D37" s="139">
        <f>D9-3</f>
        <v>7</v>
      </c>
      <c r="E37" s="180"/>
      <c r="F37" s="139">
        <f>F9-3</f>
        <v>9</v>
      </c>
      <c r="G37" s="180"/>
      <c r="H37" s="139">
        <f>H9-3</f>
        <v>10</v>
      </c>
      <c r="I37" s="180"/>
      <c r="J37" s="139">
        <f>J9-3</f>
        <v>11</v>
      </c>
      <c r="K37" s="281"/>
      <c r="L37" s="505">
        <v>16</v>
      </c>
      <c r="M37" s="505"/>
      <c r="N37" s="505"/>
      <c r="O37" s="505"/>
      <c r="X37" s="180"/>
    </row>
    <row r="38" spans="1:24" ht="19.5" thickBot="1">
      <c r="A38" s="143">
        <v>28</v>
      </c>
      <c r="B38" s="140" t="s">
        <v>205</v>
      </c>
      <c r="C38" s="282"/>
      <c r="D38" s="177"/>
      <c r="E38" s="178">
        <v>161</v>
      </c>
      <c r="F38" s="177"/>
      <c r="G38" s="178">
        <v>143</v>
      </c>
      <c r="H38" s="178"/>
      <c r="I38" s="178">
        <v>42</v>
      </c>
      <c r="J38" s="177"/>
      <c r="K38" s="205">
        <v>140</v>
      </c>
      <c r="L38" s="506"/>
      <c r="M38" s="506"/>
      <c r="N38" s="506"/>
      <c r="O38" s="506"/>
      <c r="X38" s="178">
        <v>76</v>
      </c>
    </row>
    <row r="39" spans="1:15" ht="19.5" thickBot="1">
      <c r="A39" s="143">
        <v>29</v>
      </c>
      <c r="B39" s="140" t="s">
        <v>37</v>
      </c>
      <c r="C39" s="507" t="s">
        <v>296</v>
      </c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</row>
    <row r="40" spans="1:15" ht="30" customHeight="1">
      <c r="A40" s="397" t="s">
        <v>257</v>
      </c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</row>
    <row r="41" spans="1:15" ht="82.5" customHeight="1">
      <c r="A41" s="397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</row>
    <row r="42" spans="1:13" ht="18">
      <c r="A42" s="146"/>
      <c r="B42" s="146"/>
      <c r="C42" s="502" t="s">
        <v>297</v>
      </c>
      <c r="D42" s="503"/>
      <c r="E42" s="504"/>
      <c r="F42" s="504"/>
      <c r="G42" s="146"/>
      <c r="H42" s="146"/>
      <c r="I42" s="146"/>
      <c r="J42" s="146"/>
      <c r="K42" s="503"/>
      <c r="L42" s="503"/>
      <c r="M42" s="146"/>
    </row>
    <row r="43" spans="1:13" ht="30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</row>
    <row r="44" ht="30" customHeight="1"/>
    <row r="48" spans="2:13" ht="25.5">
      <c r="B48" s="394"/>
      <c r="C48" s="394"/>
      <c r="D48" s="395"/>
      <c r="E48" s="395"/>
      <c r="F48" s="396"/>
      <c r="G48" s="396"/>
      <c r="H48" s="266"/>
      <c r="I48" s="266"/>
      <c r="J48" s="190"/>
      <c r="K48" s="191"/>
      <c r="L48" s="396"/>
      <c r="M48" s="396"/>
    </row>
    <row r="49" spans="6:11" ht="12.75">
      <c r="F49" s="192"/>
      <c r="G49" s="192"/>
      <c r="H49" s="192"/>
      <c r="I49" s="192"/>
      <c r="J49" s="192"/>
      <c r="K49" s="192"/>
    </row>
    <row r="50" spans="6:11" ht="12.75">
      <c r="F50" s="192"/>
      <c r="G50" s="192"/>
      <c r="H50" s="192"/>
      <c r="I50" s="192"/>
      <c r="J50" s="192"/>
      <c r="K50" s="192"/>
    </row>
  </sheetData>
  <sheetProtection/>
  <mergeCells count="48">
    <mergeCell ref="A2:O2"/>
    <mergeCell ref="B3:M3"/>
    <mergeCell ref="B4:M4"/>
    <mergeCell ref="A5:O6"/>
    <mergeCell ref="A7:O7"/>
    <mergeCell ref="A8:A9"/>
    <mergeCell ref="B8:B9"/>
    <mergeCell ref="C8:C9"/>
    <mergeCell ref="L8:O8"/>
    <mergeCell ref="L9:O9"/>
    <mergeCell ref="L10:O10"/>
    <mergeCell ref="L11:O11"/>
    <mergeCell ref="L12:O12"/>
    <mergeCell ref="L13:O13"/>
    <mergeCell ref="L14:O14"/>
    <mergeCell ref="L15:O15"/>
    <mergeCell ref="L16:O16"/>
    <mergeCell ref="L17:O17"/>
    <mergeCell ref="L18:O18"/>
    <mergeCell ref="L19:O19"/>
    <mergeCell ref="L20:O20"/>
    <mergeCell ref="L21:O21"/>
    <mergeCell ref="L22:O22"/>
    <mergeCell ref="L23:O23"/>
    <mergeCell ref="L24:O24"/>
    <mergeCell ref="L25:O25"/>
    <mergeCell ref="L26:O26"/>
    <mergeCell ref="L27:O27"/>
    <mergeCell ref="L28:O28"/>
    <mergeCell ref="L29:O29"/>
    <mergeCell ref="L30:O30"/>
    <mergeCell ref="L31:O31"/>
    <mergeCell ref="L32:O32"/>
    <mergeCell ref="L33:O33"/>
    <mergeCell ref="A40:O41"/>
    <mergeCell ref="L34:O34"/>
    <mergeCell ref="L35:O35"/>
    <mergeCell ref="L36:O36"/>
    <mergeCell ref="L37:O37"/>
    <mergeCell ref="L38:O38"/>
    <mergeCell ref="C39:O39"/>
    <mergeCell ref="C42:D42"/>
    <mergeCell ref="E42:F42"/>
    <mergeCell ref="K42:L42"/>
    <mergeCell ref="B48:C48"/>
    <mergeCell ref="D48:E48"/>
    <mergeCell ref="F48:G48"/>
    <mergeCell ref="L48:M48"/>
  </mergeCells>
  <printOptions/>
  <pageMargins left="0.75" right="0.52" top="0.53" bottom="0.22" header="0.5" footer="0.21"/>
  <pageSetup horizontalDpi="600" verticalDpi="600" orientation="portrait" paperSize="9" scale="67" r:id="rId1"/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3:D21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15.28125" style="0" customWidth="1"/>
    <col min="3" max="3" width="47.8515625" style="0" customWidth="1"/>
    <col min="4" max="4" width="52.28125" style="0" customWidth="1"/>
  </cols>
  <sheetData>
    <row r="3" spans="2:4" ht="18">
      <c r="B3" s="433" t="s">
        <v>298</v>
      </c>
      <c r="C3" s="519"/>
      <c r="D3" s="519"/>
    </row>
    <row r="4" spans="2:4" ht="41.25" customHeight="1">
      <c r="B4" s="520" t="s">
        <v>299</v>
      </c>
      <c r="C4" s="520"/>
      <c r="D4" s="520"/>
    </row>
    <row r="5" spans="2:4" ht="18">
      <c r="B5" s="521"/>
      <c r="C5" s="521"/>
      <c r="D5" s="521"/>
    </row>
    <row r="6" spans="2:4" ht="18.75" thickBot="1">
      <c r="B6" s="522" t="s">
        <v>300</v>
      </c>
      <c r="C6" s="522"/>
      <c r="D6" s="522"/>
    </row>
    <row r="7" spans="2:4" ht="18.75">
      <c r="B7" s="523" t="s">
        <v>24</v>
      </c>
      <c r="C7" s="525" t="s">
        <v>25</v>
      </c>
      <c r="D7" s="283" t="s">
        <v>26</v>
      </c>
    </row>
    <row r="8" spans="2:4" ht="33.75" customHeight="1" thickBot="1">
      <c r="B8" s="524"/>
      <c r="C8" s="526"/>
      <c r="D8" s="284" t="s">
        <v>109</v>
      </c>
    </row>
    <row r="9" spans="2:4" ht="37.5" customHeight="1">
      <c r="B9" s="285">
        <v>1</v>
      </c>
      <c r="C9" s="286" t="s">
        <v>27</v>
      </c>
      <c r="D9" s="287">
        <v>1</v>
      </c>
    </row>
    <row r="10" spans="2:4" ht="36.75" customHeight="1">
      <c r="B10" s="285">
        <v>2</v>
      </c>
      <c r="C10" s="286" t="s">
        <v>28</v>
      </c>
      <c r="D10" s="288">
        <v>1</v>
      </c>
    </row>
    <row r="11" spans="2:4" ht="38.25" customHeight="1">
      <c r="B11" s="285">
        <v>3</v>
      </c>
      <c r="C11" s="286" t="s">
        <v>38</v>
      </c>
      <c r="D11" s="288">
        <v>1</v>
      </c>
    </row>
    <row r="12" spans="2:4" ht="57" customHeight="1">
      <c r="B12" s="285">
        <v>4</v>
      </c>
      <c r="C12" s="286" t="s">
        <v>36</v>
      </c>
      <c r="D12" s="288">
        <v>54</v>
      </c>
    </row>
    <row r="13" spans="2:4" ht="44.25" customHeight="1">
      <c r="B13" s="285">
        <v>5</v>
      </c>
      <c r="C13" s="286" t="s">
        <v>107</v>
      </c>
      <c r="D13" s="288">
        <v>8</v>
      </c>
    </row>
    <row r="14" spans="2:4" ht="39" customHeight="1">
      <c r="B14" s="285">
        <v>6</v>
      </c>
      <c r="C14" s="286" t="s">
        <v>178</v>
      </c>
      <c r="D14" s="288">
        <v>6</v>
      </c>
    </row>
    <row r="15" spans="2:4" ht="40.5" customHeight="1">
      <c r="B15" s="285">
        <v>7</v>
      </c>
      <c r="C15" s="286" t="s">
        <v>301</v>
      </c>
      <c r="D15" s="288">
        <v>6</v>
      </c>
    </row>
    <row r="16" spans="2:4" ht="24" customHeight="1">
      <c r="B16" s="285">
        <v>8</v>
      </c>
      <c r="C16" s="286" t="s">
        <v>49</v>
      </c>
      <c r="D16" s="289"/>
    </row>
    <row r="17" spans="2:4" ht="19.5" thickBot="1">
      <c r="B17" s="290">
        <v>9</v>
      </c>
      <c r="C17" s="291" t="s">
        <v>37</v>
      </c>
      <c r="D17" s="292"/>
    </row>
    <row r="18" spans="2:4" ht="16.5">
      <c r="B18" s="45"/>
      <c r="C18" s="46"/>
      <c r="D18" s="27"/>
    </row>
    <row r="19" spans="2:4" ht="15">
      <c r="B19" s="517" t="s">
        <v>302</v>
      </c>
      <c r="C19" s="518"/>
      <c r="D19" s="518"/>
    </row>
    <row r="20" spans="2:4" ht="15">
      <c r="B20" s="518"/>
      <c r="C20" s="518"/>
      <c r="D20" s="518"/>
    </row>
    <row r="21" spans="2:4" ht="19.5" customHeight="1">
      <c r="B21" s="518"/>
      <c r="C21" s="518"/>
      <c r="D21" s="518"/>
    </row>
  </sheetData>
  <sheetProtection/>
  <mergeCells count="7">
    <mergeCell ref="B19:D21"/>
    <mergeCell ref="B3:D3"/>
    <mergeCell ref="B4:D4"/>
    <mergeCell ref="B5:D5"/>
    <mergeCell ref="B6:D6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Романенко Ирина Ивановна</cp:lastModifiedBy>
  <cp:lastPrinted>2021-11-01T10:05:08Z</cp:lastPrinted>
  <dcterms:created xsi:type="dcterms:W3CDTF">2012-10-09T09:07:26Z</dcterms:created>
  <dcterms:modified xsi:type="dcterms:W3CDTF">2024-03-28T13:54:23Z</dcterms:modified>
  <cp:category/>
  <cp:version/>
  <cp:contentType/>
  <cp:contentStatus/>
</cp:coreProperties>
</file>